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15" windowWidth="12450" windowHeight="10425" activeTab="0"/>
  </bookViews>
  <sheets>
    <sheet name="CCMJ" sheetId="1" r:id="rId1"/>
    <sheet name="実務経験シート" sheetId="2" r:id="rId2"/>
    <sheet name="受験料区分" sheetId="3" r:id="rId3"/>
  </sheets>
  <definedNames>
    <definedName name="A資格名称">'受験料区分'!$G$44:$G$50</definedName>
    <definedName name="_xlnm.Print_Area" localSheetId="0">'CCMJ'!$B$1:$Q$84</definedName>
    <definedName name="_xlnm.Print_Area" localSheetId="1">'実務経験シート'!$A$1:$K$74</definedName>
    <definedName name="_xlnm.Print_Area" localSheetId="2">'受験料区分'!$A$1:$F$25</definedName>
    <definedName name="Q1きっかけ">'受験料区分'!$A$51:$A$54</definedName>
    <definedName name="Q2受験動機">'受験料区分'!$A$57:$A$62</definedName>
    <definedName name="Q3手続き">'受験料区分'!$E$58:$E$60</definedName>
    <definedName name="業務内容">'受験料区分'!$B$64:$B$82</definedName>
    <definedName name="個人会員・非会員">'受験料区分'!$B$44:$B$45</definedName>
    <definedName name="受験希望会場">'受験料区分'!$A$44:$A$48</definedName>
    <definedName name="受験資格">'受験料区分'!$F$44:$F$48</definedName>
    <definedName name="受験料区分">'受験料区分'!$D$44:$D$45</definedName>
    <definedName name="性別">'受験料区分'!$E$44:$E$45</definedName>
    <definedName name="団体会員">'受験料区分'!$C$44:$C$45</definedName>
  </definedNames>
  <calcPr fullCalcOnLoad="1"/>
</workbook>
</file>

<file path=xl/comments2.xml><?xml version="1.0" encoding="utf-8"?>
<comments xmlns="http://schemas.openxmlformats.org/spreadsheetml/2006/main">
  <authors>
    <author>riwasaki</author>
  </authors>
  <commentList>
    <comment ref="B8" authorId="0">
      <text>
        <r>
          <rPr>
            <b/>
            <sz val="9"/>
            <rFont val="ＭＳ Ｐゴシック"/>
            <family val="3"/>
          </rPr>
          <t xml:space="preserve">入力例 </t>
        </r>
      </text>
    </comment>
    <comment ref="B45" authorId="0">
      <text>
        <r>
          <rPr>
            <b/>
            <sz val="9"/>
            <rFont val="ＭＳ Ｐゴシック"/>
            <family val="3"/>
          </rPr>
          <t>入力例 ： "2015/3/1"</t>
        </r>
      </text>
    </comment>
  </commentList>
</comments>
</file>

<file path=xl/comments3.xml><?xml version="1.0" encoding="utf-8"?>
<comments xmlns="http://schemas.openxmlformats.org/spreadsheetml/2006/main">
  <authors>
    <author>riwasaki</author>
  </authors>
  <commentList>
    <comment ref="L17" authorId="0">
      <text>
        <r>
          <rPr>
            <b/>
            <sz val="9"/>
            <rFont val="ＭＳ Ｐゴシック"/>
            <family val="3"/>
          </rPr>
          <t>計算式変更</t>
        </r>
        <r>
          <rPr>
            <sz val="9"/>
            <rFont val="ＭＳ Ｐゴシック"/>
            <family val="3"/>
          </rPr>
          <t xml:space="preserve">
</t>
        </r>
      </text>
    </comment>
    <comment ref="L8" authorId="0">
      <text>
        <r>
          <rPr>
            <b/>
            <sz val="9"/>
            <rFont val="ＭＳ Ｐゴシック"/>
            <family val="3"/>
          </rPr>
          <t>計算式変更</t>
        </r>
        <r>
          <rPr>
            <sz val="9"/>
            <rFont val="ＭＳ Ｐゴシック"/>
            <family val="3"/>
          </rPr>
          <t xml:space="preserve">
</t>
        </r>
      </text>
    </comment>
    <comment ref="L12" authorId="0">
      <text>
        <r>
          <rPr>
            <b/>
            <sz val="9"/>
            <rFont val="ＭＳ Ｐゴシック"/>
            <family val="3"/>
          </rPr>
          <t>計算式変更</t>
        </r>
        <r>
          <rPr>
            <sz val="9"/>
            <rFont val="ＭＳ Ｐゴシック"/>
            <family val="3"/>
          </rPr>
          <t xml:space="preserve">
</t>
        </r>
      </text>
    </comment>
    <comment ref="L21" authorId="0">
      <text>
        <r>
          <rPr>
            <b/>
            <sz val="9"/>
            <rFont val="ＭＳ Ｐゴシック"/>
            <family val="3"/>
          </rPr>
          <t>計算式変更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<sst xmlns="http://schemas.openxmlformats.org/spreadsheetml/2006/main" count="269" uniqueCount="201">
  <si>
    <t>氏名</t>
  </si>
  <si>
    <t>性別</t>
  </si>
  <si>
    <t>住所</t>
  </si>
  <si>
    <t>仙台</t>
  </si>
  <si>
    <t>東京</t>
  </si>
  <si>
    <t>名古屋</t>
  </si>
  <si>
    <t>大阪</t>
  </si>
  <si>
    <t>福岡</t>
  </si>
  <si>
    <t>仙台</t>
  </si>
  <si>
    <t>一般</t>
  </si>
  <si>
    <t>男</t>
  </si>
  <si>
    <t>会員</t>
  </si>
  <si>
    <t>受験料区分</t>
  </si>
  <si>
    <t>受験票送付先</t>
  </si>
  <si>
    <t>勤務先名　又は 学校名</t>
  </si>
  <si>
    <t>記入例</t>
  </si>
  <si>
    <t>受験希望会場</t>
  </si>
  <si>
    <t>勤務先が団体会員</t>
  </si>
  <si>
    <t>認定　太郎</t>
  </si>
  <si>
    <t>東京都港区○○1-1-1</t>
  </si>
  <si>
    <t>(株)日本CMコンサル</t>
  </si>
  <si>
    <t xml:space="preserve">電話 </t>
  </si>
  <si>
    <t xml:space="preserve"> ㈱日本CMコンサル　PM部</t>
  </si>
  <si>
    <t>記入項目</t>
  </si>
  <si>
    <t>ACCMJ合格証交付番号</t>
  </si>
  <si>
    <t>≪一般≫</t>
  </si>
  <si>
    <t>≪学生≫</t>
  </si>
  <si>
    <t>会員</t>
  </si>
  <si>
    <t>非会員</t>
  </si>
  <si>
    <t>学生</t>
  </si>
  <si>
    <t>男</t>
  </si>
  <si>
    <t>女</t>
  </si>
  <si>
    <t>整理
番号</t>
  </si>
  <si>
    <t>受験
番号</t>
  </si>
  <si>
    <t>性別</t>
  </si>
  <si>
    <t>一般/学生</t>
  </si>
  <si>
    <t>会員/非会員</t>
  </si>
  <si>
    <t>該当区分</t>
  </si>
  <si>
    <t>ACCMJ試験　日本CM協会　会員</t>
  </si>
  <si>
    <t>ACCMJ試験　日本CM協会　非会員　</t>
  </si>
  <si>
    <t>日本CM協会　非会員</t>
  </si>
  <si>
    <t>日本CM協会　会員　または　団体会員</t>
  </si>
  <si>
    <t>日本CM協会　会員　または　団体会員</t>
  </si>
  <si>
    <t>一般社団法人　日本コンストラクション・マネジメント協会</t>
  </si>
  <si>
    <t>会社・上司・同僚からの紹介</t>
  </si>
  <si>
    <t>日本ＣＭ協会のホームページ</t>
  </si>
  <si>
    <t>その他</t>
  </si>
  <si>
    <t>受験料が安くなったから</t>
  </si>
  <si>
    <t>会社から受験を薦められた</t>
  </si>
  <si>
    <t>業務上必要だから</t>
  </si>
  <si>
    <t>業務受注するのに有利だから</t>
  </si>
  <si>
    <t>就職・転職に有利だから</t>
  </si>
  <si>
    <t>その他　</t>
  </si>
  <si>
    <t>長い</t>
  </si>
  <si>
    <t>ちょうど良い</t>
  </si>
  <si>
    <t>短い</t>
  </si>
  <si>
    <t>わかりやすかった</t>
  </si>
  <si>
    <t>わかりにくかった</t>
  </si>
  <si>
    <t>受験区分</t>
  </si>
  <si>
    <t>受験料</t>
  </si>
  <si>
    <t>　"その他" を選択の際は、下記に、ご意見等ご記載お願いします</t>
  </si>
  <si>
    <t>（会員/非会員　選択）</t>
  </si>
  <si>
    <t>（学生/一般　選択）</t>
  </si>
  <si>
    <t>（男/女　選択）</t>
  </si>
  <si>
    <t>（5会場から選択）</t>
  </si>
  <si>
    <t>期　　間</t>
  </si>
  <si>
    <t>名称</t>
  </si>
  <si>
    <t>所在地</t>
  </si>
  <si>
    <r>
      <t xml:space="preserve"> 選択項目</t>
    </r>
    <r>
      <rPr>
        <sz val="9"/>
        <rFont val="ＭＳ Ｐゴシック"/>
        <family val="3"/>
      </rPr>
      <t>：</t>
    </r>
  </si>
  <si>
    <t>　※　　　　　　　　内の記入、選択願います</t>
  </si>
  <si>
    <t>（氏名）　</t>
  </si>
  <si>
    <t>No.</t>
  </si>
  <si>
    <t>個人会員・非会員</t>
  </si>
  <si>
    <t>個人会員番号　（会員の場合のみ、要記載）</t>
  </si>
  <si>
    <t>合　計</t>
  </si>
  <si>
    <t>申込日</t>
  </si>
  <si>
    <t>下記アンケートにご協力をお願いいたします。</t>
  </si>
  <si>
    <t>年齢　（申込日の年齢を記載）</t>
  </si>
  <si>
    <r>
      <t>郵便番号</t>
    </r>
    <r>
      <rPr>
        <sz val="8"/>
        <color indexed="8"/>
        <rFont val="ＭＳ Ｐゴシック"/>
        <family val="3"/>
      </rPr>
      <t>（半角数字）</t>
    </r>
  </si>
  <si>
    <t>（Yes/No　選択）</t>
  </si>
  <si>
    <t>Yes</t>
  </si>
  <si>
    <t>（団体会員企業はこちら⇒）</t>
  </si>
  <si>
    <t>ふりがな</t>
  </si>
  <si>
    <t>にんてい　たろう</t>
  </si>
  <si>
    <t>（半角数字）</t>
  </si>
  <si>
    <t>160-0123</t>
  </si>
  <si>
    <t>（勤務先の場合は、
　　社名・所属まで記載）</t>
  </si>
  <si>
    <t>E-ｍail アドレス</t>
  </si>
  <si>
    <t>○○@○○</t>
  </si>
  <si>
    <t>03-1234-5678</t>
  </si>
  <si>
    <t>150-2689</t>
  </si>
  <si>
    <t>ふり
がな</t>
  </si>
  <si>
    <t>Ⅰ</t>
  </si>
  <si>
    <t>Ⅱ</t>
  </si>
  <si>
    <t>Ｑ１. 試験を知ったきっかけを教えてください。</t>
  </si>
  <si>
    <t>会社・上司・同僚からの紹介</t>
  </si>
  <si>
    <t>日本ＣＭ協会のホームページ</t>
  </si>
  <si>
    <t>その他</t>
  </si>
  <si>
    <t>Ｑ２．あなたの受験動機を教えてください。</t>
  </si>
  <si>
    <t>受験料が安くなったから</t>
  </si>
  <si>
    <t>会社から受験を薦められた</t>
  </si>
  <si>
    <t>業務上必要だから</t>
  </si>
  <si>
    <t>業務受注するのに有利だから</t>
  </si>
  <si>
    <t>就職・転職に有利だから</t>
  </si>
  <si>
    <t>その他　</t>
  </si>
  <si>
    <t>Ｑ３．受験申請の手続きについて教えてください。</t>
  </si>
  <si>
    <t>わかりやすかった</t>
  </si>
  <si>
    <t>わかりにくかった</t>
  </si>
  <si>
    <t>その他、ご意見等ありましたら下記に、ご記載お願いいたします。</t>
  </si>
  <si>
    <t>今後の試験実施にあたり参考にさせていただきます。ご協力ありがとうございました。</t>
  </si>
  <si>
    <t>様式１</t>
  </si>
  <si>
    <r>
      <rPr>
        <b/>
        <sz val="10"/>
        <rFont val="ＭＳ Ｐゴシック"/>
        <family val="3"/>
      </rPr>
      <t>●</t>
    </r>
    <r>
      <rPr>
        <b/>
        <u val="single"/>
        <sz val="10"/>
        <rFont val="ＭＳ Ｐゴシック"/>
        <family val="3"/>
      </rPr>
      <t xml:space="preserve"> 受験申込には上記提出書類（CCMJ 受験申込書はＥｘｃｅｌ、その他PDF等）を添付し、電子メールにて送信願います。</t>
    </r>
  </si>
  <si>
    <t>　　送信先　：</t>
  </si>
  <si>
    <t>↑記載内容に応じた受験料が自動表示されます。</t>
  </si>
  <si>
    <t>様式２</t>
  </si>
  <si>
    <t>No</t>
  </si>
  <si>
    <r>
      <t>2</t>
    </r>
    <r>
      <rPr>
        <sz val="10.5"/>
        <color indexed="30"/>
        <rFont val="ＭＳ Ｐ明朝"/>
        <family val="1"/>
      </rPr>
      <t>．設計</t>
    </r>
  </si>
  <si>
    <r>
      <t>3</t>
    </r>
    <r>
      <rPr>
        <sz val="10.5"/>
        <color indexed="30"/>
        <rFont val="ＭＳ Ｐ明朝"/>
        <family val="1"/>
      </rPr>
      <t>．工事監理</t>
    </r>
  </si>
  <si>
    <r>
      <t>4</t>
    </r>
    <r>
      <rPr>
        <sz val="10.5"/>
        <color indexed="30"/>
        <rFont val="ＭＳ Ｐ明朝"/>
        <family val="1"/>
      </rPr>
      <t>．発注調達</t>
    </r>
  </si>
  <si>
    <r>
      <t>5</t>
    </r>
    <r>
      <rPr>
        <sz val="10.5"/>
        <color indexed="30"/>
        <rFont val="ＭＳ Ｐ明朝"/>
        <family val="1"/>
      </rPr>
      <t>．施工計画</t>
    </r>
  </si>
  <si>
    <r>
      <t>6</t>
    </r>
    <r>
      <rPr>
        <sz val="10.5"/>
        <color indexed="30"/>
        <rFont val="ＭＳ Ｐ明朝"/>
        <family val="1"/>
      </rPr>
      <t>．品質管理</t>
    </r>
  </si>
  <si>
    <r>
      <t>7</t>
    </r>
    <r>
      <rPr>
        <sz val="10.5"/>
        <color indexed="30"/>
        <rFont val="ＭＳ 明朝"/>
        <family val="1"/>
      </rPr>
      <t>．予算･コスト管理</t>
    </r>
  </si>
  <si>
    <r>
      <t>8</t>
    </r>
    <r>
      <rPr>
        <sz val="10.5"/>
        <color indexed="30"/>
        <rFont val="ＭＳ Ｐ明朝"/>
        <family val="1"/>
      </rPr>
      <t>．工程管理</t>
    </r>
  </si>
  <si>
    <r>
      <t>10</t>
    </r>
    <r>
      <rPr>
        <sz val="10.5"/>
        <color indexed="30"/>
        <rFont val="ＭＳ Ｐ明朝"/>
        <family val="1"/>
      </rPr>
      <t>．環境管理</t>
    </r>
  </si>
  <si>
    <r>
      <t>11</t>
    </r>
    <r>
      <rPr>
        <sz val="10.5"/>
        <color indexed="30"/>
        <rFont val="ＭＳ 明朝"/>
        <family val="1"/>
      </rPr>
      <t>．現場管理全般</t>
    </r>
  </si>
  <si>
    <r>
      <t>12</t>
    </r>
    <r>
      <rPr>
        <sz val="10.5"/>
        <color indexed="30"/>
        <rFont val="ＭＳ Ｐ明朝"/>
        <family val="1"/>
      </rPr>
      <t>．技術研究開発</t>
    </r>
  </si>
  <si>
    <r>
      <t>21</t>
    </r>
    <r>
      <rPr>
        <sz val="10.5"/>
        <color indexed="30"/>
        <rFont val="ＭＳ 明朝"/>
        <family val="1"/>
      </rPr>
      <t>．建設行政</t>
    </r>
  </si>
  <si>
    <r>
      <t>22</t>
    </r>
    <r>
      <rPr>
        <sz val="10.5"/>
        <color indexed="30"/>
        <rFont val="ＭＳ Ｐ明朝"/>
        <family val="1"/>
      </rPr>
      <t>．営繕業務</t>
    </r>
  </si>
  <si>
    <r>
      <t>31</t>
    </r>
    <r>
      <rPr>
        <sz val="10.5"/>
        <color indexed="30"/>
        <rFont val="ＭＳ 明朝"/>
        <family val="1"/>
      </rPr>
      <t>．建設調達管理</t>
    </r>
  </si>
  <si>
    <r>
      <t>32</t>
    </r>
    <r>
      <rPr>
        <sz val="10.5"/>
        <color indexed="30"/>
        <rFont val="ＭＳ Ｐ明朝"/>
        <family val="1"/>
      </rPr>
      <t>．維持管理</t>
    </r>
  </si>
  <si>
    <r>
      <t>41</t>
    </r>
    <r>
      <rPr>
        <sz val="10.5"/>
        <color indexed="30"/>
        <rFont val="ＭＳ 明朝"/>
        <family val="1"/>
      </rPr>
      <t>．建設及び開発行為に関わる研究</t>
    </r>
  </si>
  <si>
    <r>
      <t>42</t>
    </r>
    <r>
      <rPr>
        <sz val="10.5"/>
        <color indexed="30"/>
        <rFont val="ＭＳ 明朝"/>
        <family val="1"/>
      </rPr>
      <t>．教育</t>
    </r>
  </si>
  <si>
    <t xml:space="preserve">プルダウン選択、お願いします </t>
  </si>
  <si>
    <t>実務経験シート①</t>
  </si>
  <si>
    <t>実務経験シート②</t>
  </si>
  <si>
    <t>　　　月　　　 日</t>
  </si>
  <si>
    <t>ポスター/チラシ</t>
  </si>
  <si>
    <t>ポスター/チラシ</t>
  </si>
  <si>
    <t>※</t>
  </si>
  <si>
    <t>内に記入・選択・写真の貼付願います</t>
  </si>
  <si>
    <r>
      <t xml:space="preserve">日本CM協会 会員 　または　団体会員
</t>
    </r>
    <r>
      <rPr>
        <sz val="8"/>
        <rFont val="ＭＳ Ｐゴシック"/>
        <family val="3"/>
      </rPr>
      <t>能力試験のみ（ACCMJ合格者）</t>
    </r>
  </si>
  <si>
    <r>
      <t xml:space="preserve">日本CM協会　非会員 
</t>
    </r>
    <r>
      <rPr>
        <sz val="8"/>
        <rFont val="ＭＳ Ｐゴシック"/>
        <family val="3"/>
      </rPr>
      <t>能力試験のみ（ACCMJ合格者）</t>
    </r>
  </si>
  <si>
    <r>
      <t xml:space="preserve">日本CM協会　会員 　または　団体会員
</t>
    </r>
    <r>
      <rPr>
        <sz val="8"/>
        <rFont val="ＭＳ Ｐゴシック"/>
        <family val="3"/>
      </rPr>
      <t>能力試験のみ（ACCMJ合格者）</t>
    </r>
  </si>
  <si>
    <t>受験する試験種別</t>
  </si>
  <si>
    <t>知識＋能力</t>
  </si>
  <si>
    <t>知識＋能力試験</t>
  </si>
  <si>
    <t>能力試験のみ</t>
  </si>
  <si>
    <r>
      <t>9</t>
    </r>
    <r>
      <rPr>
        <sz val="10.5"/>
        <color indexed="30"/>
        <rFont val="ＭＳ 明朝"/>
        <family val="1"/>
      </rPr>
      <t>．安全衛生管理</t>
    </r>
  </si>
  <si>
    <r>
      <t>1</t>
    </r>
    <r>
      <rPr>
        <sz val="10.5"/>
        <color indexed="30"/>
        <rFont val="ＭＳ 明朝"/>
        <family val="1"/>
      </rPr>
      <t>．</t>
    </r>
    <r>
      <rPr>
        <sz val="10.5"/>
        <color indexed="30"/>
        <rFont val="Century"/>
        <family val="1"/>
      </rPr>
      <t>PM</t>
    </r>
    <r>
      <rPr>
        <sz val="10.5"/>
        <color indexed="30"/>
        <rFont val="ＭＳ 明朝"/>
        <family val="1"/>
      </rPr>
      <t>･</t>
    </r>
    <r>
      <rPr>
        <sz val="10.5"/>
        <color indexed="30"/>
        <rFont val="Century"/>
        <family val="1"/>
      </rPr>
      <t>CM</t>
    </r>
  </si>
  <si>
    <t>能力試験のみの受験者</t>
  </si>
  <si>
    <t>知識＋能力試験
　/能力試験のみ</t>
  </si>
  <si>
    <t>提出書類</t>
  </si>
  <si>
    <t>shiken@cmaj.org</t>
  </si>
  <si>
    <t>従事した業務の概要を記入してください</t>
  </si>
  <si>
    <t>従事した業務毎に記入してください</t>
  </si>
  <si>
    <r>
      <t>33</t>
    </r>
    <r>
      <rPr>
        <sz val="10.5"/>
        <color indexed="30"/>
        <rFont val="ＭＳ Ｐ明朝"/>
        <family val="1"/>
      </rPr>
      <t>．プロジェクト管理</t>
    </r>
  </si>
  <si>
    <t xml:space="preserve">       自　　   年　　  月      ～
       至　　   年　　  月</t>
  </si>
  <si>
    <t>（知識＋能力試験/能力試験のみ
選択）</t>
  </si>
  <si>
    <t>下記各項目に記載もしくは
プルダウンで選択願います</t>
  </si>
  <si>
    <t>受験料払込書類（写し）</t>
  </si>
  <si>
    <t>CCMJ 受験申込書
（Excel）　</t>
  </si>
  <si>
    <t>実務経験シート
（Excel)　　　　　 　　　</t>
  </si>
  <si>
    <t>（所属なしの場合、「無し」と記載）</t>
  </si>
  <si>
    <t>提出書類</t>
  </si>
  <si>
    <t>学生証（写し）</t>
  </si>
  <si>
    <t>口座振込時の場合は、「ご利用明細書」、　郵送振替用紙を利用した場合は、「受領証」</t>
  </si>
  <si>
    <t>実務経験シートは、当ファイルの「実務経験シート」に記載願います。</t>
  </si>
  <si>
    <t>学生料金該当者のみ</t>
  </si>
  <si>
    <t>必要事項を記載済み、写真貼り付け済みの当ファイル</t>
  </si>
  <si>
    <t>チェック</t>
  </si>
  <si>
    <t>下記の提出書類にもれがないか確認いただき、チェック欄のプルダウン選択をお願いします。</t>
  </si>
  <si>
    <t>提出内容の説明</t>
  </si>
  <si>
    <t>２．従事した業務が、ある期間重複している場合、重複期間のダブルカウントは認められませんので、暦で３年以上の経験が必要となります。</t>
  </si>
  <si>
    <t>３．勤務先が海外の場合は、所在地欄に国名、都市名をご記入下さい。</t>
  </si>
  <si>
    <t>４．記入しきれない時は、次ページにご記入下さい。</t>
  </si>
  <si>
    <t>未</t>
  </si>
  <si>
    <t>この期間に従事した主要な業務を
1つプルダウン選択してください</t>
  </si>
  <si>
    <t>（CMAJ 会員番号）　</t>
  </si>
  <si>
    <t>(A) 業務に従事した期間</t>
  </si>
  <si>
    <t>(B) 勤務先企業／組織名等</t>
  </si>
  <si>
    <t>(C) 所属部･課･担当名</t>
  </si>
  <si>
    <t>(D) 業務内容タイプ</t>
  </si>
  <si>
    <t>(E) 具体的な業務内容</t>
  </si>
  <si>
    <t>040-0001</t>
  </si>
  <si>
    <t>受験料区分</t>
  </si>
  <si>
    <t>団体会員企業リスト</t>
  </si>
  <si>
    <t>ACCMJ合格証（写し）</t>
  </si>
  <si>
    <t>能力試験のみの受験者</t>
  </si>
  <si>
    <t>写 真 貼 付 欄</t>
  </si>
  <si>
    <t>１．(D)欄の番号は受験案内書の表１.「実務経験として認められる業務」に記された番号です。</t>
  </si>
  <si>
    <t>１．(D)欄の番号は受験案内書の表１.「実務経験として認められる業務」に記された番号です。</t>
  </si>
  <si>
    <r>
      <rPr>
        <sz val="8"/>
        <rFont val="ＭＳ Ｐゴシック"/>
        <family val="3"/>
      </rPr>
      <t>※画像データ(JPEG等）を 貼り付けてください。
※最近6か月以内に"無帽・無背景"で正面から上半身を写したもの。カラー・白黒は問いません。</t>
    </r>
    <r>
      <rPr>
        <sz val="8"/>
        <color indexed="10"/>
        <rFont val="ＭＳ Ｐゴシック"/>
        <family val="3"/>
      </rPr>
      <t xml:space="preserve">
【画像挿入方法】
画像挿入方法⇒右クリック、①図の書式設定⇒②塗りつぶし（図又はテクスチャ）⇒ファイル⇒該当ファイル挿入）</t>
    </r>
  </si>
  <si>
    <t>株式会社 ●●●●</t>
  </si>
  <si>
    <t>〒000-0000東京都港区●●●●</t>
  </si>
  <si>
    <t>1．PM･CM</t>
  </si>
  <si>
    <t>Aプロジェクト新築工事のサブCMｒとして、基本計画、設計施工者選定、設計及び工事中の監修及び、設計変更含む契約締結の支援を実施。</t>
  </si>
  <si>
    <t>コンストラクション・
マネジメント部</t>
  </si>
  <si>
    <t>2019年度　CCMJ 受験申込書</t>
  </si>
  <si>
    <t>（2019年度）</t>
  </si>
  <si>
    <t>　2019年度　CCMJ資格試験</t>
  </si>
  <si>
    <t xml:space="preserve">（記入年月日）　2019年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</si>
</sst>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自 &quot;yyyy&quot;年&quot;m&quot;月&quot;;@"/>
    <numFmt numFmtId="178" formatCode="yyyy&quot;年&quot;m&quot;ヶ月&quot;;@"/>
    <numFmt numFmtId="179" formatCode="&quot;至 &quot;yyyy&quot;年&quot;m&quot;月&quot;;@"/>
    <numFmt numFmtId="180" formatCode="yyyy&quot;年&quot;m&quot;月&quot;;@"/>
    <numFmt numFmtId="181" formatCode="0_ "/>
    <numFmt numFmtId="182" formatCode="&quot;自 &quot;yyyy&quot;年&quot;m&quot;月&quot;dd&quot;日&quot;;@"/>
    <numFmt numFmtId="183" formatCode="&quot;至 &quot;yyyy&quot;年&quot;m&quot;月&quot;dd&quot;日&quot;;@"/>
  </numFmts>
  <fonts count="1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4.3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double"/>
      <sz val="11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8"/>
      <color indexed="12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5"/>
      <name val="ＭＳ Ｐゴシック"/>
      <family val="3"/>
    </font>
    <font>
      <b/>
      <sz val="7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u val="single"/>
      <sz val="10"/>
      <name val="ＭＳ Ｐゴシック"/>
      <family val="3"/>
    </font>
    <font>
      <sz val="10.5"/>
      <color indexed="30"/>
      <name val="Century"/>
      <family val="1"/>
    </font>
    <font>
      <sz val="10.5"/>
      <color indexed="30"/>
      <name val="ＭＳ 明朝"/>
      <family val="1"/>
    </font>
    <font>
      <sz val="10.5"/>
      <color indexed="30"/>
      <name val="ＭＳ Ｐ明朝"/>
      <family val="1"/>
    </font>
    <font>
      <u val="single"/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12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double"/>
      <sz val="9"/>
      <name val="ＭＳ Ｐゴシック"/>
      <family val="3"/>
    </font>
    <font>
      <b/>
      <u val="double"/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30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8"/>
      <color indexed="12"/>
      <name val="Calibri"/>
      <family val="3"/>
    </font>
    <font>
      <b/>
      <sz val="9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6"/>
      <color rgb="FFFF0000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6"/>
      <color theme="1"/>
      <name val="ＭＳ Ｐゴシック"/>
      <family val="3"/>
    </font>
    <font>
      <b/>
      <sz val="6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b/>
      <sz val="9"/>
      <name val="Calibri"/>
      <family val="3"/>
    </font>
    <font>
      <u val="double"/>
      <sz val="9"/>
      <name val="Calibri"/>
      <family val="3"/>
    </font>
    <font>
      <b/>
      <u val="double"/>
      <sz val="9"/>
      <name val="Calibri"/>
      <family val="3"/>
    </font>
    <font>
      <u val="single"/>
      <sz val="9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b/>
      <sz val="10"/>
      <name val="Calibri"/>
      <family val="3"/>
    </font>
    <font>
      <sz val="11"/>
      <color theme="0" tint="-0.4999699890613556"/>
      <name val="ＭＳ Ｐゴシック"/>
      <family val="3"/>
    </font>
    <font>
      <sz val="18"/>
      <name val="Calibri"/>
      <family val="3"/>
    </font>
    <font>
      <sz val="11"/>
      <color rgb="FF0070C0"/>
      <name val="ＭＳ Ｐゴシック"/>
      <family val="3"/>
    </font>
    <font>
      <sz val="10.5"/>
      <color rgb="FF0070C0"/>
      <name val="Century"/>
      <family val="1"/>
    </font>
    <font>
      <b/>
      <u val="single"/>
      <sz val="10"/>
      <name val="Calibri"/>
      <family val="3"/>
    </font>
    <font>
      <sz val="7"/>
      <color theme="1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sz val="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sz val="8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sz val="9"/>
      <color rgb="FFFF0000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/>
      <top/>
      <bottom style="dashed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double"/>
      <bottom style="medium"/>
    </border>
    <border>
      <left/>
      <right style="double"/>
      <top/>
      <bottom style="double"/>
    </border>
    <border>
      <left/>
      <right style="double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double"/>
      <bottom style="medium"/>
    </border>
    <border>
      <left/>
      <right style="medium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double"/>
      <top/>
      <bottom/>
    </border>
    <border>
      <left style="thin"/>
      <right style="medium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double"/>
      <top style="thin"/>
      <bottom style="thin"/>
    </border>
    <border>
      <left/>
      <right style="medium"/>
      <top style="thin"/>
      <bottom style="hair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/>
      <right style="double"/>
      <top style="double"/>
      <bottom style="medium"/>
    </border>
    <border>
      <left/>
      <right style="double"/>
      <top style="medium"/>
      <bottom style="medium"/>
    </border>
    <border>
      <left/>
      <right style="double"/>
      <top style="medium"/>
      <bottom style="double"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/>
      <right style="double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 style="thin"/>
      <top/>
      <bottom style="medium"/>
    </border>
    <border>
      <left style="thin"/>
      <right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thin"/>
      <bottom style="double"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6" fillId="0" borderId="0" xfId="43" applyAlignment="1" applyProtection="1">
      <alignment/>
      <protection/>
    </xf>
    <xf numFmtId="6" fontId="5" fillId="0" borderId="10" xfId="43" applyNumberFormat="1" applyFont="1" applyFill="1" applyBorder="1" applyAlignment="1" applyProtection="1">
      <alignment horizontal="center" vertical="center" shrinkToFit="1"/>
      <protection/>
    </xf>
    <xf numFmtId="6" fontId="22" fillId="0" borderId="10" xfId="43" applyNumberFormat="1" applyFont="1" applyFill="1" applyBorder="1" applyAlignment="1" applyProtection="1">
      <alignment horizontal="center" vertical="center" shrinkToFit="1"/>
      <protection/>
    </xf>
    <xf numFmtId="0" fontId="4" fillId="0" borderId="0" xfId="43" applyFont="1" applyBorder="1" applyAlignment="1" applyProtection="1">
      <alignment horizontal="center" vertical="center" shrinkToFit="1"/>
      <protection/>
    </xf>
    <xf numFmtId="0" fontId="90" fillId="0" borderId="0" xfId="43" applyFont="1" applyAlignment="1" applyProtection="1">
      <alignment vertical="center"/>
      <protection/>
    </xf>
    <xf numFmtId="6" fontId="8" fillId="0" borderId="10" xfId="43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indent="1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49" fontId="91" fillId="0" borderId="11" xfId="0" applyNumberFormat="1" applyFont="1" applyFill="1" applyBorder="1" applyAlignment="1" applyProtection="1">
      <alignment horizontal="left" vertical="center" indent="1"/>
      <protection/>
    </xf>
    <xf numFmtId="49" fontId="92" fillId="0" borderId="12" xfId="0" applyNumberFormat="1" applyFont="1" applyFill="1" applyBorder="1" applyAlignment="1" applyProtection="1">
      <alignment horizontal="left" vertical="center" indent="1"/>
      <protection/>
    </xf>
    <xf numFmtId="49" fontId="93" fillId="0" borderId="12" xfId="0" applyNumberFormat="1" applyFont="1" applyFill="1" applyBorder="1" applyAlignment="1" applyProtection="1">
      <alignment horizontal="left" vertical="center" indent="1"/>
      <protection/>
    </xf>
    <xf numFmtId="0" fontId="24" fillId="0" borderId="0" xfId="0" applyFont="1" applyBorder="1" applyAlignment="1" applyProtection="1">
      <alignment horizontal="center" vertical="center"/>
      <protection/>
    </xf>
    <xf numFmtId="14" fontId="92" fillId="0" borderId="13" xfId="0" applyNumberFormat="1" applyFont="1" applyFill="1" applyBorder="1" applyAlignment="1" applyProtection="1">
      <alignment horizontal="left" vertical="center" indent="1"/>
      <protection/>
    </xf>
    <xf numFmtId="14" fontId="92" fillId="0" borderId="14" xfId="0" applyNumberFormat="1" applyFont="1" applyFill="1" applyBorder="1" applyAlignment="1" applyProtection="1">
      <alignment horizontal="left" vertical="center" wrapText="1" indent="1"/>
      <protection/>
    </xf>
    <xf numFmtId="14" fontId="92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92" fillId="0" borderId="16" xfId="0" applyNumberFormat="1" applyFont="1" applyFill="1" applyBorder="1" applyAlignment="1" applyProtection="1">
      <alignment horizontal="left" vertical="center" indent="1"/>
      <protection/>
    </xf>
    <xf numFmtId="49" fontId="92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93" fillId="0" borderId="17" xfId="0" applyFont="1" applyFill="1" applyBorder="1" applyAlignment="1" applyProtection="1">
      <alignment horizontal="left" vertical="center" wrapText="1" indent="1"/>
      <protection/>
    </xf>
    <xf numFmtId="49" fontId="93" fillId="0" borderId="0" xfId="0" applyNumberFormat="1" applyFont="1" applyBorder="1" applyAlignment="1" applyProtection="1">
      <alignment horizontal="center" vertical="center" shrinkToFit="1"/>
      <protection/>
    </xf>
    <xf numFmtId="0" fontId="92" fillId="0" borderId="16" xfId="0" applyFont="1" applyFill="1" applyBorder="1" applyAlignment="1" applyProtection="1">
      <alignment horizontal="left" vertical="center" indent="1"/>
      <protection/>
    </xf>
    <xf numFmtId="0" fontId="92" fillId="0" borderId="17" xfId="0" applyFont="1" applyFill="1" applyBorder="1" applyAlignment="1" applyProtection="1">
      <alignment horizontal="left" vertical="center" wrapText="1" indent="1"/>
      <protection/>
    </xf>
    <xf numFmtId="0" fontId="93" fillId="0" borderId="0" xfId="0" applyFont="1" applyBorder="1" applyAlignment="1" applyProtection="1">
      <alignment horizontal="center" vertical="center"/>
      <protection/>
    </xf>
    <xf numFmtId="0" fontId="94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3" fillId="0" borderId="17" xfId="0" applyFont="1" applyFill="1" applyBorder="1" applyAlignment="1" applyProtection="1">
      <alignment horizontal="left" vertical="center" indent="1" shrinkToFit="1"/>
      <protection/>
    </xf>
    <xf numFmtId="49" fontId="93" fillId="0" borderId="0" xfId="0" applyNumberFormat="1" applyFont="1" applyBorder="1" applyAlignment="1" applyProtection="1">
      <alignment horizontal="center" vertical="center"/>
      <protection/>
    </xf>
    <xf numFmtId="0" fontId="96" fillId="0" borderId="0" xfId="0" applyFont="1" applyBorder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49" fontId="92" fillId="0" borderId="17" xfId="0" applyNumberFormat="1" applyFont="1" applyFill="1" applyBorder="1" applyAlignment="1" applyProtection="1">
      <alignment horizontal="left" vertical="center" indent="1" shrinkToFit="1"/>
      <protection/>
    </xf>
    <xf numFmtId="49" fontId="92" fillId="0" borderId="18" xfId="0" applyNumberFormat="1" applyFont="1" applyFill="1" applyBorder="1" applyAlignment="1" applyProtection="1">
      <alignment horizontal="left" vertical="center" indent="1"/>
      <protection/>
    </xf>
    <xf numFmtId="49" fontId="92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93" fillId="0" borderId="19" xfId="0" applyFont="1" applyFill="1" applyBorder="1" applyAlignment="1" applyProtection="1">
      <alignment horizontal="left" vertical="center" wrapText="1" indent="1"/>
      <protection/>
    </xf>
    <xf numFmtId="0" fontId="93" fillId="0" borderId="20" xfId="0" applyFont="1" applyFill="1" applyBorder="1" applyAlignment="1" applyProtection="1">
      <alignment horizontal="left" vertical="center" wrapText="1" indent="1"/>
      <protection/>
    </xf>
    <xf numFmtId="0" fontId="93" fillId="0" borderId="14" xfId="0" applyFont="1" applyFill="1" applyBorder="1" applyAlignment="1" applyProtection="1">
      <alignment horizontal="left" vertical="center" wrapText="1" indent="1"/>
      <protection/>
    </xf>
    <xf numFmtId="49" fontId="92" fillId="0" borderId="17" xfId="0" applyNumberFormat="1" applyFont="1" applyFill="1" applyBorder="1" applyAlignment="1" applyProtection="1">
      <alignment horizontal="left" vertical="center" indent="1"/>
      <protection/>
    </xf>
    <xf numFmtId="0" fontId="92" fillId="0" borderId="16" xfId="0" applyNumberFormat="1" applyFont="1" applyFill="1" applyBorder="1" applyAlignment="1" applyProtection="1">
      <alignment horizontal="left" vertical="center" indent="1"/>
      <protection/>
    </xf>
    <xf numFmtId="0" fontId="92" fillId="0" borderId="17" xfId="0" applyNumberFormat="1" applyFont="1" applyFill="1" applyBorder="1" applyAlignment="1" applyProtection="1">
      <alignment horizontal="left" vertical="center" wrapText="1" indent="1"/>
      <protection/>
    </xf>
    <xf numFmtId="14" fontId="93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93" fillId="0" borderId="0" xfId="0" applyNumberFormat="1" applyFont="1" applyBorder="1" applyAlignment="1" applyProtection="1">
      <alignment horizontal="center" vertical="center"/>
      <protection/>
    </xf>
    <xf numFmtId="0" fontId="92" fillId="0" borderId="18" xfId="0" applyFont="1" applyFill="1" applyBorder="1" applyAlignment="1" applyProtection="1">
      <alignment horizontal="left" vertical="center" indent="1"/>
      <protection/>
    </xf>
    <xf numFmtId="0" fontId="92" fillId="0" borderId="19" xfId="0" applyFont="1" applyFill="1" applyBorder="1" applyAlignment="1" applyProtection="1">
      <alignment horizontal="left" vertical="center" indent="1"/>
      <protection/>
    </xf>
    <xf numFmtId="0" fontId="92" fillId="0" borderId="17" xfId="0" applyFont="1" applyFill="1" applyBorder="1" applyAlignment="1" applyProtection="1">
      <alignment horizontal="left" vertical="center" indent="1"/>
      <protection/>
    </xf>
    <xf numFmtId="14" fontId="92" fillId="0" borderId="18" xfId="0" applyNumberFormat="1" applyFont="1" applyFill="1" applyBorder="1" applyAlignment="1" applyProtection="1">
      <alignment horizontal="left" vertical="center" indent="1"/>
      <protection/>
    </xf>
    <xf numFmtId="14" fontId="92" fillId="0" borderId="20" xfId="0" applyNumberFormat="1" applyFont="1" applyFill="1" applyBorder="1" applyAlignment="1" applyProtection="1">
      <alignment horizontal="left" vertical="center" wrapText="1" indent="1"/>
      <protection/>
    </xf>
    <xf numFmtId="14" fontId="92" fillId="0" borderId="21" xfId="0" applyNumberFormat="1" applyFont="1" applyFill="1" applyBorder="1" applyAlignment="1" applyProtection="1">
      <alignment horizontal="left" vertical="center" wrapText="1" indent="1"/>
      <protection/>
    </xf>
    <xf numFmtId="14" fontId="92" fillId="0" borderId="22" xfId="0" applyNumberFormat="1" applyFont="1" applyFill="1" applyBorder="1" applyAlignment="1" applyProtection="1">
      <alignment horizontal="left" vertical="center" indent="1" shrinkToFit="1"/>
      <protection/>
    </xf>
    <xf numFmtId="14" fontId="92" fillId="0" borderId="22" xfId="0" applyNumberFormat="1" applyFont="1" applyFill="1" applyBorder="1" applyAlignment="1" applyProtection="1">
      <alignment horizontal="left" vertical="center" wrapText="1" indent="1"/>
      <protection/>
    </xf>
    <xf numFmtId="176" fontId="93" fillId="0" borderId="0" xfId="0" applyNumberFormat="1" applyFont="1" applyBorder="1" applyAlignment="1" applyProtection="1">
      <alignment horizontal="center" vertical="center"/>
      <protection/>
    </xf>
    <xf numFmtId="14" fontId="92" fillId="0" borderId="0" xfId="0" applyNumberFormat="1" applyFont="1" applyFill="1" applyBorder="1" applyAlignment="1" applyProtection="1">
      <alignment horizontal="center" vertical="center"/>
      <protection/>
    </xf>
    <xf numFmtId="14" fontId="92" fillId="0" borderId="0" xfId="0" applyNumberFormat="1" applyFont="1" applyFill="1" applyBorder="1" applyAlignment="1" applyProtection="1">
      <alignment horizontal="left" vertical="center" wrapText="1" indent="1"/>
      <protection/>
    </xf>
    <xf numFmtId="14" fontId="92" fillId="0" borderId="14" xfId="0" applyNumberFormat="1" applyFont="1" applyFill="1" applyBorder="1" applyAlignment="1" applyProtection="1">
      <alignment horizontal="center" vertical="center"/>
      <protection/>
    </xf>
    <xf numFmtId="14" fontId="97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2" fillId="0" borderId="14" xfId="0" applyFont="1" applyFill="1" applyBorder="1" applyAlignment="1" applyProtection="1">
      <alignment horizontal="left" vertical="center" indent="1" shrinkToFit="1"/>
      <protection/>
    </xf>
    <xf numFmtId="0" fontId="93" fillId="0" borderId="14" xfId="0" applyFont="1" applyFill="1" applyBorder="1" applyAlignment="1" applyProtection="1">
      <alignment horizontal="left" vertical="center" indent="1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1" fillId="0" borderId="23" xfId="0" applyFont="1" applyFill="1" applyBorder="1" applyAlignment="1" applyProtection="1">
      <alignment horizontal="left" vertical="center" indent="1" shrinkToFit="1"/>
      <protection/>
    </xf>
    <xf numFmtId="0" fontId="93" fillId="0" borderId="23" xfId="0" applyFont="1" applyFill="1" applyBorder="1" applyAlignment="1" applyProtection="1">
      <alignment horizontal="left" vertical="center" indent="1" shrinkToFit="1"/>
      <protection/>
    </xf>
    <xf numFmtId="0" fontId="98" fillId="0" borderId="0" xfId="0" applyFont="1" applyFill="1" applyBorder="1" applyAlignment="1" applyProtection="1">
      <alignment horizontal="center" vertical="center" textRotation="255" wrapText="1" shrinkToFit="1"/>
      <protection/>
    </xf>
    <xf numFmtId="0" fontId="98" fillId="0" borderId="0" xfId="0" applyFont="1" applyFill="1" applyBorder="1" applyAlignment="1" applyProtection="1">
      <alignment horizontal="center" vertical="center" shrinkToFit="1"/>
      <protection/>
    </xf>
    <xf numFmtId="0" fontId="97" fillId="0" borderId="0" xfId="0" applyFont="1" applyFill="1" applyBorder="1" applyAlignment="1" applyProtection="1">
      <alignment vertical="center" shrinkToFit="1"/>
      <protection/>
    </xf>
    <xf numFmtId="0" fontId="97" fillId="0" borderId="24" xfId="0" applyFont="1" applyFill="1" applyBorder="1" applyAlignment="1" applyProtection="1">
      <alignment vertical="center" shrinkToFi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vertical="center" shrinkToFit="1"/>
      <protection/>
    </xf>
    <xf numFmtId="0" fontId="92" fillId="0" borderId="0" xfId="0" applyFont="1" applyFill="1" applyBorder="1" applyAlignment="1" applyProtection="1">
      <alignment vertical="center" shrinkToFit="1"/>
      <protection/>
    </xf>
    <xf numFmtId="0" fontId="93" fillId="0" borderId="10" xfId="0" applyFont="1" applyFill="1" applyBorder="1" applyAlignment="1" applyProtection="1">
      <alignment horizontal="center" vertical="center" wrapText="1" shrinkToFit="1"/>
      <protection/>
    </xf>
    <xf numFmtId="0" fontId="98" fillId="0" borderId="10" xfId="0" applyFont="1" applyFill="1" applyBorder="1" applyAlignment="1" applyProtection="1">
      <alignment horizontal="center" vertical="center" shrinkToFit="1"/>
      <protection/>
    </xf>
    <xf numFmtId="0" fontId="98" fillId="0" borderId="10" xfId="0" applyFont="1" applyFill="1" applyBorder="1" applyAlignment="1" applyProtection="1">
      <alignment vertical="center" shrinkToFit="1"/>
      <protection/>
    </xf>
    <xf numFmtId="0" fontId="92" fillId="0" borderId="10" xfId="0" applyFont="1" applyFill="1" applyBorder="1" applyAlignment="1" applyProtection="1">
      <alignment horizontal="center" vertical="center" textRotation="255" shrinkToFit="1"/>
      <protection/>
    </xf>
    <xf numFmtId="0" fontId="92" fillId="0" borderId="10" xfId="0" applyFont="1" applyFill="1" applyBorder="1" applyAlignment="1" applyProtection="1">
      <alignment vertical="center" textRotation="255" shrinkToFit="1"/>
      <protection/>
    </xf>
    <xf numFmtId="0" fontId="92" fillId="0" borderId="1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right" vertical="top"/>
      <protection/>
    </xf>
    <xf numFmtId="0" fontId="98" fillId="0" borderId="25" xfId="0" applyFont="1" applyFill="1" applyBorder="1" applyAlignment="1" applyProtection="1">
      <alignment horizontal="center" vertical="center" shrinkToFit="1"/>
      <protection/>
    </xf>
    <xf numFmtId="0" fontId="97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98" fillId="0" borderId="28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/>
      <protection/>
    </xf>
    <xf numFmtId="0" fontId="93" fillId="0" borderId="0" xfId="0" applyFont="1" applyFill="1" applyBorder="1" applyAlignment="1" applyProtection="1">
      <alignment horizontal="center" vertical="center" wrapText="1" shrinkToFit="1"/>
      <protection/>
    </xf>
    <xf numFmtId="0" fontId="98" fillId="0" borderId="29" xfId="0" applyFont="1" applyFill="1" applyBorder="1" applyAlignment="1" applyProtection="1">
      <alignment horizontal="center" vertical="center" shrinkToFit="1"/>
      <protection/>
    </xf>
    <xf numFmtId="0" fontId="97" fillId="0" borderId="10" xfId="0" applyFont="1" applyFill="1" applyBorder="1" applyAlignment="1" applyProtection="1">
      <alignment horizontal="center" vertical="center" wrapText="1" shrinkToFit="1"/>
      <protection/>
    </xf>
    <xf numFmtId="0" fontId="99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00" fillId="0" borderId="10" xfId="0" applyFont="1" applyFill="1" applyBorder="1" applyAlignment="1" applyProtection="1">
      <alignment horizontal="center" vertical="center" shrinkToFit="1"/>
      <protection/>
    </xf>
    <xf numFmtId="0" fontId="101" fillId="0" borderId="0" xfId="0" applyFont="1" applyFill="1" applyBorder="1" applyAlignment="1" applyProtection="1">
      <alignment horizontal="left" vertical="center" shrinkToFit="1"/>
      <protection/>
    </xf>
    <xf numFmtId="0" fontId="102" fillId="0" borderId="0" xfId="0" applyFont="1" applyAlignment="1" applyProtection="1">
      <alignment horizont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horizontal="center" vertical="center"/>
      <protection/>
    </xf>
    <xf numFmtId="0" fontId="10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2" fillId="0" borderId="0" xfId="0" applyFont="1" applyAlignment="1" applyProtection="1">
      <alignment horizontal="left" vertical="center"/>
      <protection/>
    </xf>
    <xf numFmtId="0" fontId="103" fillId="0" borderId="0" xfId="0" applyFont="1" applyAlignment="1" applyProtection="1">
      <alignment horizontal="left" vertical="center" indent="1"/>
      <protection/>
    </xf>
    <xf numFmtId="0" fontId="102" fillId="0" borderId="0" xfId="0" applyFont="1" applyFill="1" applyAlignment="1" applyProtection="1">
      <alignment horizontal="left" vertical="center" indent="1"/>
      <protection/>
    </xf>
    <xf numFmtId="0" fontId="104" fillId="0" borderId="0" xfId="0" applyFont="1" applyAlignment="1" applyProtection="1">
      <alignment horizontal="right" vertical="center"/>
      <protection/>
    </xf>
    <xf numFmtId="0" fontId="102" fillId="0" borderId="0" xfId="0" applyFont="1" applyFill="1" applyAlignment="1" applyProtection="1">
      <alignment vertical="center"/>
      <protection/>
    </xf>
    <xf numFmtId="0" fontId="103" fillId="0" borderId="0" xfId="0" applyFont="1" applyFill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2" fillId="0" borderId="0" xfId="0" applyFont="1" applyAlignment="1" applyProtection="1">
      <alignment horizontal="left" vertical="center" indent="1"/>
      <protection/>
    </xf>
    <xf numFmtId="0" fontId="15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 indent="1"/>
      <protection/>
    </xf>
    <xf numFmtId="0" fontId="102" fillId="0" borderId="0" xfId="0" applyFont="1" applyAlignment="1" applyProtection="1">
      <alignment horizontal="left" vertical="center" indent="2"/>
      <protection/>
    </xf>
    <xf numFmtId="0" fontId="0" fillId="0" borderId="0" xfId="0" applyFont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vertical="center"/>
      <protection/>
    </xf>
    <xf numFmtId="0" fontId="104" fillId="0" borderId="0" xfId="0" applyFont="1" applyFill="1" applyAlignment="1" applyProtection="1">
      <alignment vertical="center"/>
      <protection/>
    </xf>
    <xf numFmtId="0" fontId="102" fillId="0" borderId="0" xfId="0" applyFont="1" applyFill="1" applyAlignment="1" applyProtection="1">
      <alignment horizontal="center"/>
      <protection/>
    </xf>
    <xf numFmtId="0" fontId="10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right" vertical="center"/>
      <protection/>
    </xf>
    <xf numFmtId="0" fontId="102" fillId="0" borderId="0" xfId="0" applyFont="1" applyAlignment="1" applyProtection="1">
      <alignment horizontal="left" vertical="center" indent="3"/>
      <protection/>
    </xf>
    <xf numFmtId="0" fontId="10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 horizontal="left" vertical="center" indent="2"/>
      <protection/>
    </xf>
    <xf numFmtId="0" fontId="14" fillId="0" borderId="0" xfId="0" applyFont="1" applyAlignment="1" applyProtection="1">
      <alignment horizontal="left" vertical="center"/>
      <protection/>
    </xf>
    <xf numFmtId="0" fontId="103" fillId="0" borderId="0" xfId="0" applyFont="1" applyAlignment="1" applyProtection="1">
      <alignment horizontal="left" vertical="center"/>
      <protection/>
    </xf>
    <xf numFmtId="0" fontId="106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7" fillId="0" borderId="0" xfId="0" applyFont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 horizontal="left" vertical="center"/>
      <protection/>
    </xf>
    <xf numFmtId="0" fontId="107" fillId="0" borderId="0" xfId="0" applyFont="1" applyAlignment="1" applyProtection="1">
      <alignment horizontal="right"/>
      <protection/>
    </xf>
    <xf numFmtId="0" fontId="107" fillId="0" borderId="14" xfId="0" applyFont="1" applyBorder="1" applyAlignment="1" applyProtection="1">
      <alignment horizontal="right"/>
      <protection/>
    </xf>
    <xf numFmtId="0" fontId="107" fillId="0" borderId="14" xfId="0" applyFont="1" applyFill="1" applyBorder="1" applyAlignment="1" applyProtection="1">
      <alignment horizontal="center"/>
      <protection/>
    </xf>
    <xf numFmtId="0" fontId="109" fillId="0" borderId="0" xfId="0" applyFont="1" applyAlignment="1" applyProtection="1">
      <alignment horizontal="justify" vertical="center"/>
      <protection/>
    </xf>
    <xf numFmtId="0" fontId="109" fillId="0" borderId="0" xfId="0" applyFont="1" applyAlignment="1" applyProtection="1">
      <alignment/>
      <protection/>
    </xf>
    <xf numFmtId="0" fontId="110" fillId="0" borderId="30" xfId="0" applyFont="1" applyBorder="1" applyAlignment="1" applyProtection="1">
      <alignment horizontal="center" vertical="center" wrapText="1"/>
      <protection/>
    </xf>
    <xf numFmtId="0" fontId="102" fillId="0" borderId="31" xfId="0" applyFont="1" applyBorder="1" applyAlignment="1" applyProtection="1">
      <alignment horizontal="center" vertical="center" wrapText="1"/>
      <protection/>
    </xf>
    <xf numFmtId="0" fontId="111" fillId="0" borderId="31" xfId="0" applyFont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center" wrapText="1"/>
      <protection/>
    </xf>
    <xf numFmtId="0" fontId="112" fillId="0" borderId="32" xfId="0" applyFont="1" applyBorder="1" applyAlignment="1" applyProtection="1">
      <alignment vertical="center" wrapText="1"/>
      <protection/>
    </xf>
    <xf numFmtId="0" fontId="112" fillId="0" borderId="33" xfId="0" applyFont="1" applyBorder="1" applyAlignment="1" applyProtection="1">
      <alignment vertical="center" wrapText="1"/>
      <protection/>
    </xf>
    <xf numFmtId="0" fontId="96" fillId="0" borderId="34" xfId="0" applyFont="1" applyBorder="1" applyAlignment="1" applyProtection="1">
      <alignment horizontal="left" vertical="center" wrapText="1" indent="5"/>
      <protection/>
    </xf>
    <xf numFmtId="0" fontId="112" fillId="0" borderId="0" xfId="0" applyFont="1" applyFill="1" applyBorder="1" applyAlignment="1" applyProtection="1">
      <alignment vertical="center" wrapText="1"/>
      <protection/>
    </xf>
    <xf numFmtId="0" fontId="96" fillId="0" borderId="0" xfId="0" applyFont="1" applyFill="1" applyBorder="1" applyAlignment="1" applyProtection="1">
      <alignment horizontal="left" vertical="center" wrapText="1" indent="5"/>
      <protection/>
    </xf>
    <xf numFmtId="0" fontId="1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13" fillId="0" borderId="0" xfId="0" applyFont="1" applyAlignment="1" applyProtection="1">
      <alignment/>
      <protection/>
    </xf>
    <xf numFmtId="180" fontId="113" fillId="0" borderId="0" xfId="0" applyNumberFormat="1" applyFont="1" applyAlignment="1" applyProtection="1">
      <alignment/>
      <protection/>
    </xf>
    <xf numFmtId="38" fontId="113" fillId="0" borderId="0" xfId="49" applyFont="1" applyAlignment="1" applyProtection="1">
      <alignment/>
      <protection/>
    </xf>
    <xf numFmtId="0" fontId="107" fillId="5" borderId="14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/>
    </xf>
    <xf numFmtId="0" fontId="0" fillId="0" borderId="35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2" fillId="0" borderId="36" xfId="0" applyFont="1" applyBorder="1" applyAlignment="1" applyProtection="1">
      <alignment horizontal="center"/>
      <protection/>
    </xf>
    <xf numFmtId="0" fontId="102" fillId="0" borderId="0" xfId="0" applyFont="1" applyFill="1" applyBorder="1" applyAlignment="1" applyProtection="1">
      <alignment vertical="center"/>
      <protection/>
    </xf>
    <xf numFmtId="0" fontId="102" fillId="0" borderId="37" xfId="0" applyFont="1" applyFill="1" applyBorder="1" applyAlignment="1" applyProtection="1">
      <alignment vertical="center"/>
      <protection/>
    </xf>
    <xf numFmtId="0" fontId="102" fillId="0" borderId="38" xfId="0" applyFont="1" applyBorder="1" applyAlignment="1" applyProtection="1">
      <alignment horizontal="center"/>
      <protection/>
    </xf>
    <xf numFmtId="38" fontId="10" fillId="0" borderId="0" xfId="49" applyFont="1" applyAlignment="1" applyProtection="1">
      <alignment/>
      <protection/>
    </xf>
    <xf numFmtId="0" fontId="114" fillId="0" borderId="39" xfId="0" applyFont="1" applyBorder="1" applyAlignment="1" applyProtection="1">
      <alignment horizontal="center"/>
      <protection/>
    </xf>
    <xf numFmtId="0" fontId="103" fillId="0" borderId="0" xfId="0" applyFont="1" applyFill="1" applyBorder="1" applyAlignment="1" applyProtection="1">
      <alignment vertical="center"/>
      <protection/>
    </xf>
    <xf numFmtId="0" fontId="102" fillId="0" borderId="0" xfId="0" applyFont="1" applyFill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11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11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justify" vertical="center" wrapText="1"/>
      <protection/>
    </xf>
    <xf numFmtId="0" fontId="116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3" fillId="5" borderId="43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92" fillId="0" borderId="44" xfId="0" applyFont="1" applyFill="1" applyBorder="1" applyAlignment="1" applyProtection="1">
      <alignment horizontal="center" vertical="center" textRotation="255" shrinkToFit="1"/>
      <protection/>
    </xf>
    <xf numFmtId="0" fontId="10" fillId="0" borderId="0" xfId="0" applyFont="1" applyAlignment="1" applyProtection="1">
      <alignment/>
      <protection/>
    </xf>
    <xf numFmtId="0" fontId="11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02" fillId="0" borderId="0" xfId="0" applyFont="1" applyAlignment="1" applyProtection="1">
      <alignment vertical="center" shrinkToFit="1"/>
      <protection/>
    </xf>
    <xf numFmtId="0" fontId="102" fillId="0" borderId="37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/>
      <protection/>
    </xf>
    <xf numFmtId="0" fontId="92" fillId="0" borderId="45" xfId="0" applyFont="1" applyFill="1" applyBorder="1" applyAlignment="1" applyProtection="1">
      <alignment horizontal="center" vertical="center"/>
      <protection/>
    </xf>
    <xf numFmtId="0" fontId="112" fillId="0" borderId="0" xfId="0" applyFont="1" applyAlignment="1" applyProtection="1">
      <alignment vertical="center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 applyProtection="1">
      <alignment vertical="center"/>
      <protection/>
    </xf>
    <xf numFmtId="0" fontId="118" fillId="0" borderId="17" xfId="0" applyFont="1" applyFill="1" applyBorder="1" applyAlignment="1" applyProtection="1">
      <alignment horizontal="center" vertical="center" wrapText="1"/>
      <protection/>
    </xf>
    <xf numFmtId="0" fontId="109" fillId="0" borderId="17" xfId="0" applyFont="1" applyFill="1" applyBorder="1" applyAlignment="1" applyProtection="1">
      <alignment vertical="center"/>
      <protection/>
    </xf>
    <xf numFmtId="0" fontId="112" fillId="0" borderId="17" xfId="0" applyFont="1" applyFill="1" applyBorder="1" applyAlignment="1" applyProtection="1">
      <alignment vertical="center"/>
      <protection/>
    </xf>
    <xf numFmtId="49" fontId="112" fillId="0" borderId="17" xfId="0" applyNumberFormat="1" applyFont="1" applyFill="1" applyBorder="1" applyAlignment="1" applyProtection="1">
      <alignment horizontal="center" vertical="center"/>
      <protection/>
    </xf>
    <xf numFmtId="0" fontId="112" fillId="0" borderId="47" xfId="0" applyFont="1" applyFill="1" applyBorder="1" applyAlignment="1" applyProtection="1">
      <alignment vertical="center"/>
      <protection/>
    </xf>
    <xf numFmtId="0" fontId="112" fillId="0" borderId="17" xfId="0" applyFont="1" applyFill="1" applyBorder="1" applyAlignment="1" applyProtection="1">
      <alignment vertical="center" wrapText="1"/>
      <protection/>
    </xf>
    <xf numFmtId="0" fontId="102" fillId="0" borderId="17" xfId="0" applyFont="1" applyFill="1" applyBorder="1" applyAlignment="1" applyProtection="1">
      <alignment vertical="center"/>
      <protection/>
    </xf>
    <xf numFmtId="0" fontId="102" fillId="0" borderId="17" xfId="0" applyFont="1" applyFill="1" applyBorder="1" applyAlignment="1" applyProtection="1">
      <alignment vertical="center" shrinkToFit="1"/>
      <protection/>
    </xf>
    <xf numFmtId="0" fontId="102" fillId="0" borderId="17" xfId="0" applyFont="1" applyFill="1" applyBorder="1" applyAlignment="1" applyProtection="1">
      <alignment vertical="center" wrapText="1"/>
      <protection/>
    </xf>
    <xf numFmtId="0" fontId="102" fillId="0" borderId="47" xfId="0" applyFont="1" applyFill="1" applyBorder="1" applyAlignment="1" applyProtection="1">
      <alignment vertical="center"/>
      <protection/>
    </xf>
    <xf numFmtId="0" fontId="102" fillId="0" borderId="47" xfId="0" applyFont="1" applyFill="1" applyBorder="1" applyAlignment="1" applyProtection="1">
      <alignment vertical="center" wrapText="1"/>
      <protection/>
    </xf>
    <xf numFmtId="0" fontId="109" fillId="0" borderId="43" xfId="0" applyFont="1" applyFill="1" applyBorder="1" applyAlignment="1" applyProtection="1">
      <alignment horizontal="center" vertical="center"/>
      <protection/>
    </xf>
    <xf numFmtId="14" fontId="118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Border="1" applyAlignment="1" applyProtection="1">
      <alignment/>
      <protection/>
    </xf>
    <xf numFmtId="0" fontId="110" fillId="0" borderId="48" xfId="0" applyFont="1" applyBorder="1" applyAlignment="1" applyProtection="1">
      <alignment horizontal="center" vertical="center" wrapText="1"/>
      <protection/>
    </xf>
    <xf numFmtId="0" fontId="111" fillId="0" borderId="31" xfId="0" applyFont="1" applyBorder="1" applyAlignment="1" applyProtection="1">
      <alignment horizontal="center" vertical="center" wrapText="1"/>
      <protection/>
    </xf>
    <xf numFmtId="0" fontId="102" fillId="0" borderId="49" xfId="0" applyFont="1" applyBorder="1" applyAlignment="1" applyProtection="1">
      <alignment horizontal="center" vertical="center" wrapText="1"/>
      <protection/>
    </xf>
    <xf numFmtId="0" fontId="112" fillId="0" borderId="50" xfId="0" applyFont="1" applyBorder="1" applyAlignment="1" applyProtection="1">
      <alignment vertical="center" wrapText="1"/>
      <protection/>
    </xf>
    <xf numFmtId="0" fontId="110" fillId="0" borderId="30" xfId="0" applyFont="1" applyBorder="1" applyAlignment="1" applyProtection="1">
      <alignment horizontal="center" vertical="center" wrapText="1"/>
      <protection/>
    </xf>
    <xf numFmtId="0" fontId="107" fillId="0" borderId="14" xfId="0" applyFont="1" applyBorder="1" applyAlignment="1" applyProtection="1">
      <alignment/>
      <protection/>
    </xf>
    <xf numFmtId="0" fontId="107" fillId="33" borderId="14" xfId="0" applyFont="1" applyFill="1" applyBorder="1" applyAlignment="1" applyProtection="1">
      <alignment/>
      <protection/>
    </xf>
    <xf numFmtId="0" fontId="98" fillId="0" borderId="51" xfId="0" applyFont="1" applyFill="1" applyBorder="1" applyAlignment="1" applyProtection="1">
      <alignment horizontal="center" vertical="center" shrinkToFit="1"/>
      <protection/>
    </xf>
    <xf numFmtId="49" fontId="112" fillId="0" borderId="0" xfId="0" applyNumberFormat="1" applyFont="1" applyFill="1" applyBorder="1" applyAlignment="1" applyProtection="1">
      <alignment horizontal="center" vertical="center"/>
      <protection/>
    </xf>
    <xf numFmtId="0" fontId="98" fillId="0" borderId="52" xfId="0" applyFont="1" applyFill="1" applyBorder="1" applyAlignment="1" applyProtection="1">
      <alignment horizontal="center" vertical="center" shrinkToFit="1"/>
      <protection/>
    </xf>
    <xf numFmtId="14" fontId="93" fillId="0" borderId="0" xfId="0" applyNumberFormat="1" applyFont="1" applyBorder="1" applyAlignment="1" applyProtection="1">
      <alignment horizontal="center" vertical="center"/>
      <protection/>
    </xf>
    <xf numFmtId="0" fontId="92" fillId="0" borderId="17" xfId="0" applyFont="1" applyFill="1" applyBorder="1" applyAlignment="1" applyProtection="1">
      <alignment horizontal="left" vertical="center" indent="1" shrinkToFit="1"/>
      <protection/>
    </xf>
    <xf numFmtId="0" fontId="119" fillId="5" borderId="53" xfId="0" applyFont="1" applyFill="1" applyBorder="1" applyAlignment="1" applyProtection="1">
      <alignment horizontal="center" vertical="center"/>
      <protection locked="0"/>
    </xf>
    <xf numFmtId="0" fontId="119" fillId="5" borderId="54" xfId="0" applyFont="1" applyFill="1" applyBorder="1" applyAlignment="1" applyProtection="1">
      <alignment horizontal="center" vertical="center"/>
      <protection locked="0"/>
    </xf>
    <xf numFmtId="0" fontId="119" fillId="5" borderId="55" xfId="0" applyFont="1" applyFill="1" applyBorder="1" applyAlignment="1" applyProtection="1">
      <alignment horizontal="center" vertical="center"/>
      <protection locked="0"/>
    </xf>
    <xf numFmtId="0" fontId="120" fillId="0" borderId="0" xfId="0" applyFont="1" applyFill="1" applyBorder="1" applyAlignment="1" applyProtection="1">
      <alignment horizontal="left"/>
      <protection/>
    </xf>
    <xf numFmtId="0" fontId="118" fillId="0" borderId="56" xfId="0" applyFont="1" applyFill="1" applyBorder="1" applyAlignment="1" applyProtection="1">
      <alignment horizontal="left" vertical="center" shrinkToFit="1"/>
      <protection/>
    </xf>
    <xf numFmtId="0" fontId="119" fillId="0" borderId="47" xfId="0" applyFont="1" applyFill="1" applyBorder="1" applyAlignment="1" applyProtection="1">
      <alignment horizontal="left" vertical="center" wrapText="1"/>
      <protection/>
    </xf>
    <xf numFmtId="0" fontId="119" fillId="0" borderId="47" xfId="0" applyFont="1" applyFill="1" applyBorder="1" applyAlignment="1" applyProtection="1">
      <alignment horizontal="left" vertical="center" shrinkToFit="1"/>
      <protection/>
    </xf>
    <xf numFmtId="0" fontId="119" fillId="0" borderId="47" xfId="0" applyFont="1" applyFill="1" applyBorder="1" applyAlignment="1" applyProtection="1">
      <alignment horizontal="left" vertical="center"/>
      <protection/>
    </xf>
    <xf numFmtId="0" fontId="30" fillId="0" borderId="0" xfId="43" applyFont="1" applyBorder="1" applyAlignment="1" applyProtection="1">
      <alignment horizontal="center" vertical="center"/>
      <protection locked="0"/>
    </xf>
    <xf numFmtId="178" fontId="112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121" fillId="0" borderId="0" xfId="0" applyFont="1" applyAlignment="1" applyProtection="1">
      <alignment/>
      <protection/>
    </xf>
    <xf numFmtId="181" fontId="96" fillId="0" borderId="57" xfId="0" applyNumberFormat="1" applyFont="1" applyBorder="1" applyAlignment="1" applyProtection="1">
      <alignment horizontal="center" vertical="center" wrapText="1"/>
      <protection/>
    </xf>
    <xf numFmtId="0" fontId="122" fillId="0" borderId="0" xfId="0" applyFont="1" applyFill="1" applyBorder="1" applyAlignment="1" applyProtection="1">
      <alignment horizontal="center" wrapText="1" shrinkToFit="1"/>
      <protection/>
    </xf>
    <xf numFmtId="181" fontId="96" fillId="0" borderId="34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center" vertical="center" wrapText="1" shrinkToFit="1"/>
      <protection/>
    </xf>
    <xf numFmtId="0" fontId="25" fillId="0" borderId="12" xfId="0" applyFont="1" applyFill="1" applyBorder="1" applyAlignment="1" applyProtection="1">
      <alignment horizontal="center" vertical="center" shrinkToFit="1"/>
      <protection/>
    </xf>
    <xf numFmtId="0" fontId="25" fillId="0" borderId="60" xfId="0" applyFont="1" applyFill="1" applyBorder="1" applyAlignment="1" applyProtection="1">
      <alignment horizontal="center" vertical="center" shrinkToFit="1"/>
      <protection/>
    </xf>
    <xf numFmtId="0" fontId="93" fillId="5" borderId="61" xfId="0" applyFont="1" applyFill="1" applyBorder="1" applyAlignment="1" applyProtection="1">
      <alignment horizontal="center" vertical="center"/>
      <protection locked="0"/>
    </xf>
    <xf numFmtId="0" fontId="93" fillId="5" borderId="17" xfId="0" applyFont="1" applyFill="1" applyBorder="1" applyAlignment="1" applyProtection="1">
      <alignment horizontal="center" vertical="center"/>
      <protection locked="0"/>
    </xf>
    <xf numFmtId="0" fontId="93" fillId="5" borderId="47" xfId="0" applyFont="1" applyFill="1" applyBorder="1" applyAlignment="1" applyProtection="1">
      <alignment horizontal="center" vertical="center"/>
      <protection locked="0"/>
    </xf>
    <xf numFmtId="49" fontId="93" fillId="5" borderId="61" xfId="0" applyNumberFormat="1" applyFont="1" applyFill="1" applyBorder="1" applyAlignment="1" applyProtection="1">
      <alignment horizontal="center" vertical="center" shrinkToFit="1"/>
      <protection locked="0"/>
    </xf>
    <xf numFmtId="49" fontId="93" fillId="5" borderId="17" xfId="0" applyNumberFormat="1" applyFont="1" applyFill="1" applyBorder="1" applyAlignment="1" applyProtection="1">
      <alignment horizontal="center" vertical="center" shrinkToFit="1"/>
      <protection locked="0"/>
    </xf>
    <xf numFmtId="49" fontId="93" fillId="5" borderId="47" xfId="0" applyNumberFormat="1" applyFont="1" applyFill="1" applyBorder="1" applyAlignment="1" applyProtection="1">
      <alignment horizontal="center" vertical="center" shrinkToFit="1"/>
      <protection locked="0"/>
    </xf>
    <xf numFmtId="49" fontId="93" fillId="5" borderId="61" xfId="0" applyNumberFormat="1" applyFont="1" applyFill="1" applyBorder="1" applyAlignment="1" applyProtection="1">
      <alignment horizontal="center" vertical="center"/>
      <protection locked="0"/>
    </xf>
    <xf numFmtId="49" fontId="93" fillId="5" borderId="17" xfId="0" applyNumberFormat="1" applyFont="1" applyFill="1" applyBorder="1" applyAlignment="1" applyProtection="1">
      <alignment horizontal="center" vertical="center"/>
      <protection locked="0"/>
    </xf>
    <xf numFmtId="49" fontId="93" fillId="5" borderId="47" xfId="0" applyNumberFormat="1" applyFont="1" applyFill="1" applyBorder="1" applyAlignment="1" applyProtection="1">
      <alignment horizontal="center" vertical="center"/>
      <protection locked="0"/>
    </xf>
    <xf numFmtId="0" fontId="117" fillId="0" borderId="0" xfId="0" applyFont="1" applyFill="1" applyBorder="1" applyAlignment="1" applyProtection="1">
      <alignment horizontal="left" shrinkToFit="1"/>
      <protection/>
    </xf>
    <xf numFmtId="0" fontId="4" fillId="5" borderId="62" xfId="0" applyFont="1" applyFill="1" applyBorder="1" applyAlignment="1" applyProtection="1">
      <alignment horizontal="center" vertical="center"/>
      <protection locked="0"/>
    </xf>
    <xf numFmtId="0" fontId="4" fillId="5" borderId="63" xfId="0" applyFont="1" applyFill="1" applyBorder="1" applyAlignment="1" applyProtection="1">
      <alignment horizontal="center" vertical="center"/>
      <protection locked="0"/>
    </xf>
    <xf numFmtId="0" fontId="4" fillId="5" borderId="6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 wrapText="1" shrinkToFit="1"/>
      <protection/>
    </xf>
    <xf numFmtId="0" fontId="97" fillId="0" borderId="65" xfId="0" applyFont="1" applyFill="1" applyBorder="1" applyAlignment="1" applyProtection="1">
      <alignment horizontal="center" vertical="center" wrapText="1" shrinkToFit="1"/>
      <protection/>
    </xf>
    <xf numFmtId="0" fontId="92" fillId="0" borderId="66" xfId="0" applyFont="1" applyFill="1" applyBorder="1" applyAlignment="1" applyProtection="1">
      <alignment horizontal="center" vertical="center" textRotation="255" shrinkToFit="1"/>
      <protection/>
    </xf>
    <xf numFmtId="0" fontId="92" fillId="0" borderId="67" xfId="0" applyFont="1" applyFill="1" applyBorder="1" applyAlignment="1" applyProtection="1">
      <alignment horizontal="center" vertical="center" textRotation="255" shrinkToFit="1"/>
      <protection/>
    </xf>
    <xf numFmtId="0" fontId="92" fillId="0" borderId="27" xfId="0" applyFont="1" applyFill="1" applyBorder="1" applyAlignment="1" applyProtection="1">
      <alignment horizontal="center" vertical="center" textRotation="255" shrinkToFit="1"/>
      <protection/>
    </xf>
    <xf numFmtId="0" fontId="98" fillId="0" borderId="68" xfId="0" applyFont="1" applyFill="1" applyBorder="1" applyAlignment="1" applyProtection="1">
      <alignment horizontal="center" vertical="center" shrinkToFit="1"/>
      <protection/>
    </xf>
    <xf numFmtId="0" fontId="98" fillId="0" borderId="69" xfId="0" applyFont="1" applyFill="1" applyBorder="1" applyAlignment="1" applyProtection="1">
      <alignment horizontal="center" vertical="center" shrinkToFit="1"/>
      <protection/>
    </xf>
    <xf numFmtId="0" fontId="109" fillId="0" borderId="0" xfId="0" applyFont="1" applyAlignment="1" applyProtection="1">
      <alignment horizontal="right" vertical="center"/>
      <protection/>
    </xf>
    <xf numFmtId="0" fontId="102" fillId="5" borderId="70" xfId="0" applyFont="1" applyFill="1" applyBorder="1" applyAlignment="1" applyProtection="1">
      <alignment horizontal="center" vertical="center"/>
      <protection locked="0"/>
    </xf>
    <xf numFmtId="0" fontId="102" fillId="5" borderId="71" xfId="0" applyFont="1" applyFill="1" applyBorder="1" applyAlignment="1" applyProtection="1">
      <alignment horizontal="center" vertical="center"/>
      <protection locked="0"/>
    </xf>
    <xf numFmtId="0" fontId="102" fillId="5" borderId="72" xfId="0" applyFont="1" applyFill="1" applyBorder="1" applyAlignment="1" applyProtection="1">
      <alignment horizontal="center" vertical="center"/>
      <protection locked="0"/>
    </xf>
    <xf numFmtId="0" fontId="103" fillId="5" borderId="70" xfId="0" applyFont="1" applyFill="1" applyBorder="1" applyAlignment="1" applyProtection="1">
      <alignment horizontal="center" vertical="center"/>
      <protection locked="0"/>
    </xf>
    <xf numFmtId="0" fontId="103" fillId="5" borderId="71" xfId="0" applyFont="1" applyFill="1" applyBorder="1" applyAlignment="1" applyProtection="1">
      <alignment horizontal="center" vertical="center"/>
      <protection locked="0"/>
    </xf>
    <xf numFmtId="0" fontId="103" fillId="5" borderId="72" xfId="0" applyFont="1" applyFill="1" applyBorder="1" applyAlignment="1" applyProtection="1">
      <alignment horizontal="center" vertical="center"/>
      <protection locked="0"/>
    </xf>
    <xf numFmtId="0" fontId="101" fillId="0" borderId="10" xfId="0" applyFont="1" applyFill="1" applyBorder="1" applyAlignment="1" applyProtection="1">
      <alignment horizontal="left" wrapText="1" shrinkToFit="1"/>
      <protection/>
    </xf>
    <xf numFmtId="0" fontId="101" fillId="0" borderId="10" xfId="0" applyFont="1" applyFill="1" applyBorder="1" applyAlignment="1" applyProtection="1">
      <alignment horizontal="left" shrinkToFit="1"/>
      <protection/>
    </xf>
    <xf numFmtId="0" fontId="108" fillId="0" borderId="0" xfId="0" applyFont="1" applyAlignment="1" applyProtection="1">
      <alignment horizontal="left" vertical="center"/>
      <protection/>
    </xf>
    <xf numFmtId="0" fontId="106" fillId="5" borderId="73" xfId="0" applyFont="1" applyFill="1" applyBorder="1" applyAlignment="1" applyProtection="1">
      <alignment horizontal="center" vertical="center" wrapText="1"/>
      <protection locked="0"/>
    </xf>
    <xf numFmtId="0" fontId="106" fillId="5" borderId="24" xfId="0" applyFont="1" applyFill="1" applyBorder="1" applyAlignment="1" applyProtection="1">
      <alignment horizontal="center" vertical="center" wrapText="1"/>
      <protection locked="0"/>
    </xf>
    <xf numFmtId="0" fontId="106" fillId="5" borderId="74" xfId="0" applyFont="1" applyFill="1" applyBorder="1" applyAlignment="1" applyProtection="1">
      <alignment horizontal="center" vertical="center" wrapText="1"/>
      <protection locked="0"/>
    </xf>
    <xf numFmtId="0" fontId="106" fillId="5" borderId="42" xfId="0" applyFont="1" applyFill="1" applyBorder="1" applyAlignment="1" applyProtection="1">
      <alignment horizontal="center" vertical="center" wrapText="1"/>
      <protection locked="0"/>
    </xf>
    <xf numFmtId="0" fontId="106" fillId="5" borderId="23" xfId="0" applyFont="1" applyFill="1" applyBorder="1" applyAlignment="1" applyProtection="1">
      <alignment horizontal="center" vertical="center" wrapText="1"/>
      <protection locked="0"/>
    </xf>
    <xf numFmtId="0" fontId="106" fillId="5" borderId="75" xfId="0" applyFont="1" applyFill="1" applyBorder="1" applyAlignment="1" applyProtection="1">
      <alignment horizontal="center" vertical="center" wrapText="1"/>
      <protection locked="0"/>
    </xf>
    <xf numFmtId="0" fontId="123" fillId="0" borderId="17" xfId="0" applyFont="1" applyFill="1" applyBorder="1" applyAlignment="1" applyProtection="1">
      <alignment horizontal="left" vertical="center"/>
      <protection/>
    </xf>
    <xf numFmtId="0" fontId="92" fillId="0" borderId="24" xfId="0" applyFont="1" applyFill="1" applyBorder="1" applyAlignment="1" applyProtection="1">
      <alignment horizontal="center" shrinkToFit="1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left" vertical="top" wrapText="1" shrinkToFit="1"/>
      <protection/>
    </xf>
    <xf numFmtId="0" fontId="97" fillId="0" borderId="77" xfId="0" applyFont="1" applyFill="1" applyBorder="1" applyAlignment="1" applyProtection="1">
      <alignment horizontal="center" vertical="center" wrapText="1" shrinkToFit="1"/>
      <protection/>
    </xf>
    <xf numFmtId="0" fontId="97" fillId="0" borderId="51" xfId="0" applyFont="1" applyFill="1" applyBorder="1" applyAlignment="1" applyProtection="1">
      <alignment horizontal="center" vertical="center" wrapText="1" shrinkToFit="1"/>
      <protection/>
    </xf>
    <xf numFmtId="49" fontId="18" fillId="5" borderId="61" xfId="43" applyNumberFormat="1" applyFont="1" applyFill="1" applyBorder="1" applyAlignment="1" applyProtection="1">
      <alignment horizontal="center" vertical="center" shrinkToFit="1"/>
      <protection locked="0"/>
    </xf>
    <xf numFmtId="49" fontId="18" fillId="5" borderId="17" xfId="43" applyNumberFormat="1" applyFont="1" applyFill="1" applyBorder="1" applyAlignment="1" applyProtection="1">
      <alignment horizontal="center" vertical="center" shrinkToFit="1"/>
      <protection locked="0"/>
    </xf>
    <xf numFmtId="49" fontId="18" fillId="5" borderId="47" xfId="43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43" applyFont="1" applyBorder="1" applyAlignment="1" applyProtection="1">
      <alignment horizontal="center" vertical="center" shrinkToFit="1"/>
      <protection/>
    </xf>
    <xf numFmtId="0" fontId="4" fillId="0" borderId="43" xfId="43" applyFont="1" applyBorder="1" applyAlignment="1" applyProtection="1">
      <alignment horizontal="center" vertical="center" shrinkToFit="1"/>
      <protection/>
    </xf>
    <xf numFmtId="0" fontId="4" fillId="0" borderId="78" xfId="43" applyFont="1" applyBorder="1" applyAlignment="1" applyProtection="1">
      <alignment horizontal="center" vertical="center" shrinkToFit="1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65" xfId="0" applyNumberFormat="1" applyFont="1" applyBorder="1" applyAlignment="1" applyProtection="1">
      <alignment horizontal="center" vertical="center"/>
      <protection/>
    </xf>
    <xf numFmtId="49" fontId="112" fillId="0" borderId="0" xfId="0" applyNumberFormat="1" applyFont="1" applyFill="1" applyBorder="1" applyAlignment="1" applyProtection="1">
      <alignment horizontal="center" vertical="center"/>
      <protection/>
    </xf>
    <xf numFmtId="0" fontId="93" fillId="0" borderId="67" xfId="0" applyFont="1" applyFill="1" applyBorder="1" applyAlignment="1" applyProtection="1">
      <alignment horizontal="center" vertical="center" wrapText="1" shrinkToFit="1"/>
      <protection/>
    </xf>
    <xf numFmtId="0" fontId="93" fillId="0" borderId="27" xfId="0" applyFont="1" applyFill="1" applyBorder="1" applyAlignment="1" applyProtection="1">
      <alignment horizontal="center" vertical="center" wrapText="1" shrinkToFit="1"/>
      <protection/>
    </xf>
    <xf numFmtId="0" fontId="10" fillId="0" borderId="79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98" fillId="0" borderId="80" xfId="0" applyFont="1" applyFill="1" applyBorder="1" applyAlignment="1" applyProtection="1">
      <alignment horizontal="center" vertical="center" shrinkToFit="1"/>
      <protection/>
    </xf>
    <xf numFmtId="0" fontId="98" fillId="0" borderId="81" xfId="0" applyFont="1" applyFill="1" applyBorder="1" applyAlignment="1" applyProtection="1">
      <alignment horizontal="center" vertical="center" shrinkToFit="1"/>
      <protection/>
    </xf>
    <xf numFmtId="0" fontId="98" fillId="0" borderId="82" xfId="0" applyFont="1" applyFill="1" applyBorder="1" applyAlignment="1" applyProtection="1">
      <alignment horizontal="center" vertical="center" shrinkToFit="1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83" xfId="0" applyNumberFormat="1" applyFont="1" applyBorder="1" applyAlignment="1" applyProtection="1">
      <alignment horizontal="center" vertical="center"/>
      <protection/>
    </xf>
    <xf numFmtId="176" fontId="93" fillId="0" borderId="22" xfId="0" applyNumberFormat="1" applyFont="1" applyBorder="1" applyAlignment="1" applyProtection="1">
      <alignment horizontal="center" vertical="center"/>
      <protection/>
    </xf>
    <xf numFmtId="176" fontId="93" fillId="0" borderId="84" xfId="0" applyNumberFormat="1" applyFont="1" applyBorder="1" applyAlignment="1" applyProtection="1">
      <alignment horizontal="center" vertical="center"/>
      <protection/>
    </xf>
    <xf numFmtId="0" fontId="93" fillId="0" borderId="47" xfId="0" applyFont="1" applyBorder="1" applyAlignment="1" applyProtection="1">
      <alignment horizontal="center" vertical="center"/>
      <protection/>
    </xf>
    <xf numFmtId="0" fontId="93" fillId="0" borderId="43" xfId="0" applyFont="1" applyBorder="1" applyAlignment="1" applyProtection="1">
      <alignment horizontal="center" vertical="center"/>
      <protection/>
    </xf>
    <xf numFmtId="0" fontId="93" fillId="0" borderId="78" xfId="0" applyFont="1" applyBorder="1" applyAlignment="1" applyProtection="1">
      <alignment horizontal="center" vertical="center"/>
      <protection/>
    </xf>
    <xf numFmtId="0" fontId="97" fillId="0" borderId="85" xfId="0" applyFont="1" applyFill="1" applyBorder="1" applyAlignment="1" applyProtection="1">
      <alignment horizontal="center" vertical="center" wrapText="1" shrinkToFit="1"/>
      <protection/>
    </xf>
    <xf numFmtId="0" fontId="97" fillId="0" borderId="86" xfId="0" applyFont="1" applyFill="1" applyBorder="1" applyAlignment="1" applyProtection="1">
      <alignment horizontal="center" vertical="center" wrapText="1" shrinkToFit="1"/>
      <protection/>
    </xf>
    <xf numFmtId="0" fontId="93" fillId="0" borderId="66" xfId="0" applyFont="1" applyFill="1" applyBorder="1" applyAlignment="1" applyProtection="1">
      <alignment horizontal="center" vertical="center" wrapText="1" shrinkToFit="1"/>
      <protection/>
    </xf>
    <xf numFmtId="0" fontId="93" fillId="0" borderId="87" xfId="0" applyFont="1" applyFill="1" applyBorder="1" applyAlignment="1" applyProtection="1">
      <alignment horizontal="center" vertical="center" wrapText="1" shrinkToFit="1"/>
      <protection/>
    </xf>
    <xf numFmtId="0" fontId="97" fillId="0" borderId="88" xfId="0" applyFont="1" applyFill="1" applyBorder="1" applyAlignment="1" applyProtection="1">
      <alignment horizontal="center" vertical="center" wrapText="1" shrinkToFit="1"/>
      <protection/>
    </xf>
    <xf numFmtId="0" fontId="97" fillId="0" borderId="89" xfId="0" applyFont="1" applyFill="1" applyBorder="1" applyAlignment="1" applyProtection="1">
      <alignment horizontal="center" vertical="center" wrapText="1" shrinkToFit="1"/>
      <protection/>
    </xf>
    <xf numFmtId="0" fontId="98" fillId="0" borderId="90" xfId="0" applyFont="1" applyFill="1" applyBorder="1" applyAlignment="1" applyProtection="1">
      <alignment horizontal="center" vertical="center" shrinkToFit="1"/>
      <protection/>
    </xf>
    <xf numFmtId="0" fontId="98" fillId="0" borderId="91" xfId="0" applyFont="1" applyFill="1" applyBorder="1" applyAlignment="1" applyProtection="1">
      <alignment horizontal="center" vertical="center" shrinkToFit="1"/>
      <protection/>
    </xf>
    <xf numFmtId="0" fontId="98" fillId="0" borderId="92" xfId="0" applyFont="1" applyFill="1" applyBorder="1" applyAlignment="1" applyProtection="1">
      <alignment horizontal="center" vertical="center" shrinkToFit="1"/>
      <protection/>
    </xf>
    <xf numFmtId="0" fontId="98" fillId="0" borderId="93" xfId="0" applyFont="1" applyFill="1" applyBorder="1" applyAlignment="1" applyProtection="1">
      <alignment horizontal="center" vertical="center" shrinkToFit="1"/>
      <protection/>
    </xf>
    <xf numFmtId="0" fontId="98" fillId="0" borderId="67" xfId="0" applyFont="1" applyFill="1" applyBorder="1" applyAlignment="1" applyProtection="1">
      <alignment horizontal="center" vertical="center" shrinkToFit="1"/>
      <protection/>
    </xf>
    <xf numFmtId="0" fontId="98" fillId="0" borderId="27" xfId="0" applyFont="1" applyFill="1" applyBorder="1" applyAlignment="1" applyProtection="1">
      <alignment horizontal="center" vertical="center" shrinkToFit="1"/>
      <protection/>
    </xf>
    <xf numFmtId="0" fontId="93" fillId="0" borderId="47" xfId="0" applyNumberFormat="1" applyFont="1" applyBorder="1" applyAlignment="1" applyProtection="1">
      <alignment horizontal="center" vertical="center"/>
      <protection/>
    </xf>
    <xf numFmtId="0" fontId="93" fillId="0" borderId="43" xfId="0" applyNumberFormat="1" applyFont="1" applyBorder="1" applyAlignment="1" applyProtection="1">
      <alignment horizontal="center" vertical="center"/>
      <protection/>
    </xf>
    <xf numFmtId="0" fontId="93" fillId="0" borderId="78" xfId="0" applyNumberFormat="1" applyFont="1" applyBorder="1" applyAlignment="1" applyProtection="1">
      <alignment horizontal="center" vertical="center"/>
      <protection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4" fillId="5" borderId="94" xfId="0" applyFont="1" applyFill="1" applyBorder="1" applyAlignment="1" applyProtection="1">
      <alignment horizontal="center" vertical="center"/>
      <protection locked="0"/>
    </xf>
    <xf numFmtId="49" fontId="93" fillId="0" borderId="47" xfId="0" applyNumberFormat="1" applyFont="1" applyBorder="1" applyAlignment="1" applyProtection="1">
      <alignment horizontal="center" vertical="center"/>
      <protection/>
    </xf>
    <xf numFmtId="49" fontId="93" fillId="0" borderId="43" xfId="0" applyNumberFormat="1" applyFont="1" applyBorder="1" applyAlignment="1" applyProtection="1">
      <alignment horizontal="center" vertical="center"/>
      <protection/>
    </xf>
    <xf numFmtId="49" fontId="93" fillId="0" borderId="78" xfId="0" applyNumberFormat="1" applyFont="1" applyBorder="1" applyAlignment="1" applyProtection="1">
      <alignment horizontal="center" vertical="center"/>
      <protection/>
    </xf>
    <xf numFmtId="14" fontId="93" fillId="0" borderId="47" xfId="0" applyNumberFormat="1" applyFont="1" applyBorder="1" applyAlignment="1" applyProtection="1">
      <alignment horizontal="center" vertical="center"/>
      <protection/>
    </xf>
    <xf numFmtId="14" fontId="93" fillId="0" borderId="43" xfId="0" applyNumberFormat="1" applyFont="1" applyBorder="1" applyAlignment="1" applyProtection="1">
      <alignment horizontal="center" vertical="center"/>
      <protection/>
    </xf>
    <xf numFmtId="14" fontId="93" fillId="0" borderId="78" xfId="0" applyNumberFormat="1" applyFont="1" applyBorder="1" applyAlignment="1" applyProtection="1">
      <alignment horizontal="center" vertical="center"/>
      <protection/>
    </xf>
    <xf numFmtId="49" fontId="92" fillId="0" borderId="13" xfId="0" applyNumberFormat="1" applyFont="1" applyFill="1" applyBorder="1" applyAlignment="1" applyProtection="1">
      <alignment horizontal="right" vertical="center" wrapText="1"/>
      <protection/>
    </xf>
    <xf numFmtId="49" fontId="92" fillId="0" borderId="14" xfId="0" applyNumberFormat="1" applyFont="1" applyFill="1" applyBorder="1" applyAlignment="1" applyProtection="1">
      <alignment horizontal="right" vertical="center" wrapText="1"/>
      <protection/>
    </xf>
    <xf numFmtId="0" fontId="92" fillId="0" borderId="16" xfId="0" applyFont="1" applyFill="1" applyBorder="1" applyAlignment="1" applyProtection="1">
      <alignment horizontal="left" vertical="center" indent="1" shrinkToFit="1"/>
      <protection/>
    </xf>
    <xf numFmtId="0" fontId="92" fillId="0" borderId="17" xfId="0" applyFont="1" applyFill="1" applyBorder="1" applyAlignment="1" applyProtection="1">
      <alignment horizontal="left" vertical="center" indent="1" shrinkToFit="1"/>
      <protection/>
    </xf>
    <xf numFmtId="14" fontId="92" fillId="0" borderId="40" xfId="0" applyNumberFormat="1" applyFont="1" applyFill="1" applyBorder="1" applyAlignment="1" applyProtection="1">
      <alignment horizontal="center" vertical="center"/>
      <protection/>
    </xf>
    <xf numFmtId="14" fontId="92" fillId="0" borderId="68" xfId="0" applyNumberFormat="1" applyFont="1" applyFill="1" applyBorder="1" applyAlignment="1" applyProtection="1">
      <alignment horizontal="center" vertical="center"/>
      <protection/>
    </xf>
    <xf numFmtId="14" fontId="92" fillId="0" borderId="13" xfId="0" applyNumberFormat="1" applyFont="1" applyFill="1" applyBorder="1" applyAlignment="1" applyProtection="1">
      <alignment horizontal="center" vertical="center"/>
      <protection/>
    </xf>
    <xf numFmtId="14" fontId="92" fillId="0" borderId="41" xfId="0" applyNumberFormat="1" applyFont="1" applyFill="1" applyBorder="1" applyAlignment="1" applyProtection="1">
      <alignment horizontal="center" vertical="center"/>
      <protection/>
    </xf>
    <xf numFmtId="0" fontId="93" fillId="5" borderId="61" xfId="0" applyNumberFormat="1" applyFont="1" applyFill="1" applyBorder="1" applyAlignment="1" applyProtection="1">
      <alignment horizontal="center" vertical="center"/>
      <protection locked="0"/>
    </xf>
    <xf numFmtId="0" fontId="93" fillId="5" borderId="17" xfId="0" applyNumberFormat="1" applyFont="1" applyFill="1" applyBorder="1" applyAlignment="1" applyProtection="1">
      <alignment horizontal="center" vertical="center"/>
      <protection locked="0"/>
    </xf>
    <xf numFmtId="0" fontId="93" fillId="5" borderId="47" xfId="0" applyNumberFormat="1" applyFont="1" applyFill="1" applyBorder="1" applyAlignment="1" applyProtection="1">
      <alignment horizontal="center" vertical="center"/>
      <protection locked="0"/>
    </xf>
    <xf numFmtId="14" fontId="93" fillId="0" borderId="14" xfId="0" applyNumberFormat="1" applyFont="1" applyBorder="1" applyAlignment="1" applyProtection="1">
      <alignment horizontal="center" vertical="center"/>
      <protection/>
    </xf>
    <xf numFmtId="14" fontId="93" fillId="0" borderId="95" xfId="0" applyNumberFormat="1" applyFont="1" applyBorder="1" applyAlignment="1" applyProtection="1">
      <alignment horizontal="center" vertical="center"/>
      <protection/>
    </xf>
    <xf numFmtId="49" fontId="93" fillId="0" borderId="56" xfId="0" applyNumberFormat="1" applyFont="1" applyBorder="1" applyAlignment="1" applyProtection="1">
      <alignment horizontal="center" vertical="center"/>
      <protection/>
    </xf>
    <xf numFmtId="49" fontId="93" fillId="0" borderId="19" xfId="0" applyNumberFormat="1" applyFont="1" applyBorder="1" applyAlignment="1" applyProtection="1">
      <alignment horizontal="center" vertical="center"/>
      <protection/>
    </xf>
    <xf numFmtId="49" fontId="93" fillId="0" borderId="96" xfId="0" applyNumberFormat="1" applyFont="1" applyBorder="1" applyAlignment="1" applyProtection="1">
      <alignment horizontal="center" vertical="center"/>
      <protection/>
    </xf>
    <xf numFmtId="49" fontId="93" fillId="0" borderId="97" xfId="0" applyNumberFormat="1" applyFont="1" applyBorder="1" applyAlignment="1" applyProtection="1">
      <alignment horizontal="center" vertical="center"/>
      <protection/>
    </xf>
    <xf numFmtId="49" fontId="93" fillId="0" borderId="14" xfId="0" applyNumberFormat="1" applyFont="1" applyBorder="1" applyAlignment="1" applyProtection="1">
      <alignment horizontal="center" vertical="center"/>
      <protection/>
    </xf>
    <xf numFmtId="49" fontId="93" fillId="0" borderId="95" xfId="0" applyNumberFormat="1" applyFont="1" applyBorder="1" applyAlignment="1" applyProtection="1">
      <alignment horizontal="center" vertical="center"/>
      <protection/>
    </xf>
    <xf numFmtId="0" fontId="93" fillId="0" borderId="88" xfId="0" applyFont="1" applyFill="1" applyBorder="1" applyAlignment="1" applyProtection="1">
      <alignment horizontal="center" vertical="center" wrapText="1" shrinkToFit="1"/>
      <protection/>
    </xf>
    <xf numFmtId="0" fontId="93" fillId="0" borderId="98" xfId="0" applyFont="1" applyFill="1" applyBorder="1" applyAlignment="1" applyProtection="1">
      <alignment horizontal="center" vertical="center" wrapText="1" shrinkToFit="1"/>
      <protection/>
    </xf>
    <xf numFmtId="0" fontId="93" fillId="0" borderId="99" xfId="0" applyFont="1" applyFill="1" applyBorder="1" applyAlignment="1" applyProtection="1">
      <alignment horizontal="center" vertical="center" wrapText="1" shrinkToFit="1"/>
      <protection/>
    </xf>
    <xf numFmtId="0" fontId="98" fillId="0" borderId="100" xfId="0" applyFont="1" applyFill="1" applyBorder="1" applyAlignment="1" applyProtection="1">
      <alignment horizontal="center" vertical="center" shrinkToFit="1"/>
      <protection/>
    </xf>
    <xf numFmtId="0" fontId="98" fillId="0" borderId="52" xfId="0" applyFont="1" applyFill="1" applyBorder="1" applyAlignment="1" applyProtection="1">
      <alignment horizontal="center" vertical="center" shrinkToFit="1"/>
      <protection/>
    </xf>
    <xf numFmtId="49" fontId="93" fillId="0" borderId="47" xfId="0" applyNumberFormat="1" applyFont="1" applyBorder="1" applyAlignment="1" applyProtection="1">
      <alignment horizontal="center" vertical="center" shrinkToFit="1"/>
      <protection/>
    </xf>
    <xf numFmtId="49" fontId="93" fillId="0" borderId="43" xfId="0" applyNumberFormat="1" applyFont="1" applyBorder="1" applyAlignment="1" applyProtection="1">
      <alignment horizontal="center" vertical="center" shrinkToFit="1"/>
      <protection/>
    </xf>
    <xf numFmtId="49" fontId="93" fillId="0" borderId="78" xfId="0" applyNumberFormat="1" applyFont="1" applyBorder="1" applyAlignment="1" applyProtection="1">
      <alignment horizontal="center" vertical="center" shrinkToFit="1"/>
      <protection/>
    </xf>
    <xf numFmtId="0" fontId="98" fillId="0" borderId="77" xfId="0" applyFont="1" applyFill="1" applyBorder="1" applyAlignment="1" applyProtection="1">
      <alignment horizontal="center" vertical="center" shrinkToFit="1"/>
      <protection/>
    </xf>
    <xf numFmtId="0" fontId="98" fillId="0" borderId="51" xfId="0" applyFont="1" applyFill="1" applyBorder="1" applyAlignment="1" applyProtection="1">
      <alignment horizontal="center" vertical="center" shrinkToFit="1"/>
      <protection/>
    </xf>
    <xf numFmtId="6" fontId="24" fillId="0" borderId="101" xfId="43" applyNumberFormat="1" applyFont="1" applyFill="1" applyBorder="1" applyAlignment="1" applyProtection="1">
      <alignment horizontal="center" vertical="center" shrinkToFit="1"/>
      <protection/>
    </xf>
    <xf numFmtId="6" fontId="24" fillId="0" borderId="102" xfId="43" applyNumberFormat="1" applyFont="1" applyFill="1" applyBorder="1" applyAlignment="1" applyProtection="1">
      <alignment horizontal="center" vertical="center" shrinkToFit="1"/>
      <protection/>
    </xf>
    <xf numFmtId="6" fontId="24" fillId="0" borderId="103" xfId="43" applyNumberFormat="1" applyFont="1" applyFill="1" applyBorder="1" applyAlignment="1" applyProtection="1">
      <alignment horizontal="center" vertical="center" shrinkToFit="1"/>
      <protection/>
    </xf>
    <xf numFmtId="14" fontId="93" fillId="0" borderId="0" xfId="0" applyNumberFormat="1" applyFont="1" applyBorder="1" applyAlignment="1" applyProtection="1">
      <alignment horizontal="center" vertical="center"/>
      <protection/>
    </xf>
    <xf numFmtId="14" fontId="93" fillId="0" borderId="37" xfId="0" applyNumberFormat="1" applyFont="1" applyBorder="1" applyAlignment="1" applyProtection="1">
      <alignment horizontal="center" vertical="center"/>
      <protection/>
    </xf>
    <xf numFmtId="14" fontId="93" fillId="5" borderId="104" xfId="0" applyNumberFormat="1" applyFont="1" applyFill="1" applyBorder="1" applyAlignment="1" applyProtection="1">
      <alignment horizontal="center" vertical="center"/>
      <protection locked="0"/>
    </xf>
    <xf numFmtId="14" fontId="93" fillId="5" borderId="15" xfId="0" applyNumberFormat="1" applyFont="1" applyFill="1" applyBorder="1" applyAlignment="1" applyProtection="1">
      <alignment horizontal="center" vertical="center"/>
      <protection locked="0"/>
    </xf>
    <xf numFmtId="14" fontId="93" fillId="5" borderId="86" xfId="0" applyNumberFormat="1" applyFont="1" applyFill="1" applyBorder="1" applyAlignment="1" applyProtection="1">
      <alignment horizontal="center" vertical="center"/>
      <protection locked="0"/>
    </xf>
    <xf numFmtId="0" fontId="93" fillId="5" borderId="56" xfId="0" applyFont="1" applyFill="1" applyBorder="1" applyAlignment="1" applyProtection="1">
      <alignment horizontal="center" vertical="center"/>
      <protection locked="0"/>
    </xf>
    <xf numFmtId="0" fontId="93" fillId="5" borderId="19" xfId="0" applyFont="1" applyFill="1" applyBorder="1" applyAlignment="1" applyProtection="1">
      <alignment horizontal="center" vertical="center"/>
      <protection locked="0"/>
    </xf>
    <xf numFmtId="0" fontId="93" fillId="5" borderId="20" xfId="0" applyFont="1" applyFill="1" applyBorder="1" applyAlignment="1" applyProtection="1">
      <alignment horizontal="center" vertical="center"/>
      <protection locked="0"/>
    </xf>
    <xf numFmtId="0" fontId="93" fillId="5" borderId="97" xfId="0" applyFont="1" applyFill="1" applyBorder="1" applyAlignment="1" applyProtection="1">
      <alignment horizontal="center" vertical="center"/>
      <protection locked="0"/>
    </xf>
    <xf numFmtId="0" fontId="93" fillId="5" borderId="14" xfId="0" applyFont="1" applyFill="1" applyBorder="1" applyAlignment="1" applyProtection="1">
      <alignment horizontal="center" vertical="center"/>
      <protection locked="0"/>
    </xf>
    <xf numFmtId="0" fontId="93" fillId="5" borderId="41" xfId="0" applyFont="1" applyFill="1" applyBorder="1" applyAlignment="1" applyProtection="1">
      <alignment horizontal="center" vertical="center"/>
      <protection locked="0"/>
    </xf>
    <xf numFmtId="14" fontId="93" fillId="0" borderId="41" xfId="0" applyNumberFormat="1" applyFont="1" applyBorder="1" applyAlignment="1" applyProtection="1">
      <alignment horizontal="center" vertical="center"/>
      <protection/>
    </xf>
    <xf numFmtId="14" fontId="93" fillId="0" borderId="105" xfId="0" applyNumberFormat="1" applyFont="1" applyBorder="1" applyAlignment="1" applyProtection="1">
      <alignment horizontal="center" vertical="center"/>
      <protection/>
    </xf>
    <xf numFmtId="14" fontId="93" fillId="0" borderId="106" xfId="0" applyNumberFormat="1" applyFont="1" applyBorder="1" applyAlignment="1" applyProtection="1">
      <alignment horizontal="center" vertical="center"/>
      <protection/>
    </xf>
    <xf numFmtId="0" fontId="18" fillId="5" borderId="61" xfId="43" applyFont="1" applyFill="1" applyBorder="1" applyAlignment="1" applyProtection="1">
      <alignment horizontal="center" vertical="center" shrinkToFit="1"/>
      <protection locked="0"/>
    </xf>
    <xf numFmtId="0" fontId="18" fillId="5" borderId="17" xfId="43" applyFont="1" applyFill="1" applyBorder="1" applyAlignment="1" applyProtection="1">
      <alignment horizontal="center" vertical="center" shrinkToFit="1"/>
      <protection locked="0"/>
    </xf>
    <xf numFmtId="0" fontId="18" fillId="5" borderId="47" xfId="43" applyFont="1" applyFill="1" applyBorder="1" applyAlignment="1" applyProtection="1">
      <alignment horizontal="center" vertical="center" shrinkToFit="1"/>
      <protection locked="0"/>
    </xf>
    <xf numFmtId="0" fontId="93" fillId="0" borderId="17" xfId="0" applyFont="1" applyFill="1" applyBorder="1" applyAlignment="1" applyProtection="1">
      <alignment horizontal="center" vertical="center" wrapText="1"/>
      <protection/>
    </xf>
    <xf numFmtId="0" fontId="93" fillId="0" borderId="47" xfId="0" applyFont="1" applyFill="1" applyBorder="1" applyAlignment="1" applyProtection="1">
      <alignment horizontal="center" vertical="center" wrapText="1"/>
      <protection/>
    </xf>
    <xf numFmtId="14" fontId="93" fillId="5" borderId="61" xfId="0" applyNumberFormat="1" applyFont="1" applyFill="1" applyBorder="1" applyAlignment="1" applyProtection="1">
      <alignment horizontal="center" vertical="center"/>
      <protection locked="0"/>
    </xf>
    <xf numFmtId="14" fontId="93" fillId="5" borderId="17" xfId="0" applyNumberFormat="1" applyFont="1" applyFill="1" applyBorder="1" applyAlignment="1" applyProtection="1">
      <alignment horizontal="center" vertical="center"/>
      <protection locked="0"/>
    </xf>
    <xf numFmtId="14" fontId="93" fillId="5" borderId="47" xfId="0" applyNumberFormat="1" applyFont="1" applyFill="1" applyBorder="1" applyAlignment="1" applyProtection="1">
      <alignment horizontal="center" vertical="center"/>
      <protection locked="0"/>
    </xf>
    <xf numFmtId="0" fontId="124" fillId="34" borderId="107" xfId="0" applyFont="1" applyFill="1" applyBorder="1" applyAlignment="1" applyProtection="1">
      <alignment horizontal="left" vertical="top" wrapText="1"/>
      <protection/>
    </xf>
    <xf numFmtId="0" fontId="124" fillId="34" borderId="102" xfId="0" applyFont="1" applyFill="1" applyBorder="1" applyAlignment="1" applyProtection="1">
      <alignment horizontal="left" vertical="top" wrapText="1"/>
      <protection/>
    </xf>
    <xf numFmtId="0" fontId="124" fillId="34" borderId="108" xfId="0" applyFont="1" applyFill="1" applyBorder="1" applyAlignment="1" applyProtection="1">
      <alignment horizontal="left" vertical="top" wrapText="1"/>
      <protection/>
    </xf>
    <xf numFmtId="0" fontId="4" fillId="5" borderId="97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0" fontId="97" fillId="0" borderId="109" xfId="0" applyFont="1" applyFill="1" applyBorder="1" applyAlignment="1" applyProtection="1">
      <alignment horizontal="center" vertical="center" wrapText="1" shrinkToFit="1"/>
      <protection/>
    </xf>
    <xf numFmtId="0" fontId="97" fillId="0" borderId="99" xfId="0" applyFont="1" applyFill="1" applyBorder="1" applyAlignment="1" applyProtection="1">
      <alignment horizontal="center" vertical="center" wrapText="1" shrinkToFit="1"/>
      <protection/>
    </xf>
    <xf numFmtId="6" fontId="24" fillId="0" borderId="110" xfId="43" applyNumberFormat="1" applyFont="1" applyFill="1" applyBorder="1" applyAlignment="1" applyProtection="1">
      <alignment horizontal="center" vertical="center" shrinkToFit="1"/>
      <protection/>
    </xf>
    <xf numFmtId="6" fontId="24" fillId="0" borderId="79" xfId="43" applyNumberFormat="1" applyFont="1" applyFill="1" applyBorder="1" applyAlignment="1" applyProtection="1">
      <alignment horizontal="center" vertical="center" shrinkToFit="1"/>
      <protection/>
    </xf>
    <xf numFmtId="6" fontId="24" fillId="0" borderId="51" xfId="43" applyNumberFormat="1" applyFont="1" applyFill="1" applyBorder="1" applyAlignment="1" applyProtection="1">
      <alignment horizontal="center" vertical="center" shrinkToFit="1"/>
      <protection/>
    </xf>
    <xf numFmtId="0" fontId="93" fillId="5" borderId="111" xfId="0" applyFont="1" applyFill="1" applyBorder="1" applyAlignment="1" applyProtection="1">
      <alignment horizontal="center" vertical="center"/>
      <protection locked="0"/>
    </xf>
    <xf numFmtId="0" fontId="93" fillId="5" borderId="112" xfId="0" applyFont="1" applyFill="1" applyBorder="1" applyAlignment="1" applyProtection="1">
      <alignment horizontal="center" vertical="center"/>
      <protection locked="0"/>
    </xf>
    <xf numFmtId="0" fontId="93" fillId="5" borderId="76" xfId="0" applyFont="1" applyFill="1" applyBorder="1" applyAlignment="1" applyProtection="1">
      <alignment horizontal="center" vertical="center"/>
      <protection locked="0"/>
    </xf>
    <xf numFmtId="6" fontId="24" fillId="0" borderId="113" xfId="43" applyNumberFormat="1" applyFont="1" applyFill="1" applyBorder="1" applyAlignment="1" applyProtection="1">
      <alignment horizontal="center" vertical="center" shrinkToFit="1"/>
      <protection/>
    </xf>
    <xf numFmtId="6" fontId="24" fillId="0" borderId="114" xfId="43" applyNumberFormat="1" applyFont="1" applyFill="1" applyBorder="1" applyAlignment="1" applyProtection="1">
      <alignment horizontal="center" vertical="center" shrinkToFit="1"/>
      <protection/>
    </xf>
    <xf numFmtId="6" fontId="24" fillId="0" borderId="115" xfId="43" applyNumberFormat="1" applyFont="1" applyFill="1" applyBorder="1" applyAlignment="1" applyProtection="1">
      <alignment horizontal="center" vertical="center" shrinkToFit="1"/>
      <protection/>
    </xf>
    <xf numFmtId="0" fontId="125" fillId="0" borderId="0" xfId="0" applyFont="1" applyFill="1" applyBorder="1" applyAlignment="1" applyProtection="1">
      <alignment horizontal="center" vertical="center" wrapText="1"/>
      <protection locked="0"/>
    </xf>
    <xf numFmtId="6" fontId="23" fillId="0" borderId="29" xfId="43" applyNumberFormat="1" applyFont="1" applyFill="1" applyBorder="1" applyAlignment="1" applyProtection="1">
      <alignment horizontal="center" vertical="center" shrinkToFit="1"/>
      <protection/>
    </xf>
    <xf numFmtId="6" fontId="23" fillId="0" borderId="0" xfId="43" applyNumberFormat="1" applyFont="1" applyFill="1" applyBorder="1" applyAlignment="1" applyProtection="1">
      <alignment horizontal="center" vertical="center" shrinkToFit="1"/>
      <protection/>
    </xf>
    <xf numFmtId="6" fontId="23" fillId="0" borderId="79" xfId="43" applyNumberFormat="1" applyFont="1" applyFill="1" applyBorder="1" applyAlignment="1" applyProtection="1">
      <alignment horizontal="center" vertical="center" shrinkToFit="1"/>
      <protection/>
    </xf>
    <xf numFmtId="177" fontId="102" fillId="5" borderId="105" xfId="0" applyNumberFormat="1" applyFont="1" applyFill="1" applyBorder="1" applyAlignment="1" applyProtection="1">
      <alignment horizontal="center" vertical="center" wrapText="1"/>
      <protection locked="0"/>
    </xf>
    <xf numFmtId="177" fontId="102" fillId="5" borderId="43" xfId="0" applyNumberFormat="1" applyFont="1" applyFill="1" applyBorder="1" applyAlignment="1" applyProtection="1">
      <alignment horizontal="center" vertical="center" wrapText="1"/>
      <protection locked="0"/>
    </xf>
    <xf numFmtId="178" fontId="102" fillId="0" borderId="30" xfId="0" applyNumberFormat="1" applyFont="1" applyFill="1" applyBorder="1" applyAlignment="1" applyProtection="1">
      <alignment horizontal="center" vertical="center" wrapText="1"/>
      <protection/>
    </xf>
    <xf numFmtId="178" fontId="102" fillId="0" borderId="43" xfId="0" applyNumberFormat="1" applyFont="1" applyFill="1" applyBorder="1" applyAlignment="1" applyProtection="1">
      <alignment horizontal="center" vertical="center" wrapText="1"/>
      <protection/>
    </xf>
    <xf numFmtId="178" fontId="102" fillId="0" borderId="80" xfId="0" applyNumberFormat="1" applyFont="1" applyFill="1" applyBorder="1" applyAlignment="1" applyProtection="1">
      <alignment horizontal="center" vertical="center" wrapText="1"/>
      <protection/>
    </xf>
    <xf numFmtId="179" fontId="102" fillId="5" borderId="43" xfId="0" applyNumberFormat="1" applyFont="1" applyFill="1" applyBorder="1" applyAlignment="1" applyProtection="1">
      <alignment horizontal="center" vertical="center" wrapText="1"/>
      <protection locked="0"/>
    </xf>
    <xf numFmtId="179" fontId="102" fillId="5" borderId="116" xfId="0" applyNumberFormat="1" applyFont="1" applyFill="1" applyBorder="1" applyAlignment="1" applyProtection="1">
      <alignment horizontal="center" vertical="center" wrapText="1"/>
      <protection locked="0"/>
    </xf>
    <xf numFmtId="178" fontId="102" fillId="0" borderId="31" xfId="0" applyNumberFormat="1" applyFont="1" applyFill="1" applyBorder="1" applyAlignment="1" applyProtection="1">
      <alignment horizontal="center" vertical="center" wrapText="1"/>
      <protection/>
    </xf>
    <xf numFmtId="179" fontId="102" fillId="5" borderId="80" xfId="0" applyNumberFormat="1" applyFont="1" applyFill="1" applyBorder="1" applyAlignment="1" applyProtection="1">
      <alignment horizontal="center" vertical="center" wrapText="1"/>
      <protection locked="0"/>
    </xf>
    <xf numFmtId="179" fontId="102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107" fillId="0" borderId="14" xfId="0" applyNumberFormat="1" applyFont="1" applyFill="1" applyBorder="1" applyAlignment="1" applyProtection="1">
      <alignment horizontal="center"/>
      <protection/>
    </xf>
    <xf numFmtId="0" fontId="107" fillId="0" borderId="14" xfId="0" applyNumberFormat="1" applyFont="1" applyFill="1" applyBorder="1" applyAlignment="1" applyProtection="1">
      <alignment horizontal="center"/>
      <protection/>
    </xf>
    <xf numFmtId="0" fontId="110" fillId="0" borderId="30" xfId="0" applyFont="1" applyBorder="1" applyAlignment="1" applyProtection="1">
      <alignment horizontal="center" vertical="center" wrapText="1"/>
      <protection/>
    </xf>
    <xf numFmtId="178" fontId="126" fillId="0" borderId="30" xfId="0" applyNumberFormat="1" applyFont="1" applyFill="1" applyBorder="1" applyAlignment="1" applyProtection="1">
      <alignment horizontal="center" vertical="center" wrapText="1"/>
      <protection/>
    </xf>
    <xf numFmtId="178" fontId="126" fillId="0" borderId="43" xfId="0" applyNumberFormat="1" applyFont="1" applyFill="1" applyBorder="1" applyAlignment="1" applyProtection="1">
      <alignment horizontal="center" vertical="center" wrapText="1"/>
      <protection/>
    </xf>
    <xf numFmtId="178" fontId="126" fillId="0" borderId="31" xfId="0" applyNumberFormat="1" applyFont="1" applyFill="1" applyBorder="1" applyAlignment="1" applyProtection="1">
      <alignment horizontal="center" vertical="center" wrapText="1"/>
      <protection/>
    </xf>
    <xf numFmtId="183" fontId="126" fillId="0" borderId="43" xfId="0" applyNumberFormat="1" applyFont="1" applyFill="1" applyBorder="1" applyAlignment="1" applyProtection="1">
      <alignment horizontal="center" vertical="center" wrapText="1"/>
      <protection locked="0"/>
    </xf>
    <xf numFmtId="183" fontId="12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02" fillId="5" borderId="117" xfId="0" applyFont="1" applyFill="1" applyBorder="1" applyAlignment="1" applyProtection="1">
      <alignment horizontal="justify" vertical="center" wrapText="1"/>
      <protection locked="0"/>
    </xf>
    <xf numFmtId="0" fontId="102" fillId="5" borderId="30" xfId="0" applyFont="1" applyFill="1" applyBorder="1" applyAlignment="1" applyProtection="1">
      <alignment horizontal="justify" vertical="center" wrapText="1"/>
      <protection locked="0"/>
    </xf>
    <xf numFmtId="0" fontId="102" fillId="5" borderId="94" xfId="0" applyFont="1" applyFill="1" applyBorder="1" applyAlignment="1" applyProtection="1">
      <alignment horizontal="justify" vertical="center" wrapText="1"/>
      <protection locked="0"/>
    </xf>
    <xf numFmtId="0" fontId="102" fillId="5" borderId="118" xfId="0" applyFont="1" applyFill="1" applyBorder="1" applyAlignment="1" applyProtection="1">
      <alignment horizontal="justify" vertical="center" wrapText="1"/>
      <protection locked="0"/>
    </xf>
    <xf numFmtId="177" fontId="102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02" fillId="5" borderId="30" xfId="0" applyFont="1" applyFill="1" applyBorder="1" applyAlignment="1" applyProtection="1">
      <alignment horizontal="center" vertical="center" wrapText="1"/>
      <protection locked="0"/>
    </xf>
    <xf numFmtId="0" fontId="102" fillId="5" borderId="43" xfId="0" applyFont="1" applyFill="1" applyBorder="1" applyAlignment="1" applyProtection="1">
      <alignment horizontal="center" vertical="center" wrapText="1"/>
      <protection locked="0"/>
    </xf>
    <xf numFmtId="0" fontId="102" fillId="5" borderId="31" xfId="0" applyFont="1" applyFill="1" applyBorder="1" applyAlignment="1" applyProtection="1">
      <alignment horizontal="center" vertical="center" wrapText="1"/>
      <protection locked="0"/>
    </xf>
    <xf numFmtId="0" fontId="102" fillId="5" borderId="48" xfId="0" applyFont="1" applyFill="1" applyBorder="1" applyAlignment="1" applyProtection="1">
      <alignment vertical="center" wrapText="1"/>
      <protection locked="0"/>
    </xf>
    <xf numFmtId="0" fontId="102" fillId="5" borderId="78" xfId="0" applyFont="1" applyFill="1" applyBorder="1" applyAlignment="1" applyProtection="1">
      <alignment vertical="center" wrapText="1"/>
      <protection locked="0"/>
    </xf>
    <xf numFmtId="0" fontId="102" fillId="5" borderId="49" xfId="0" applyFont="1" applyFill="1" applyBorder="1" applyAlignment="1" applyProtection="1">
      <alignment vertical="center" wrapText="1"/>
      <protection locked="0"/>
    </xf>
    <xf numFmtId="0" fontId="102" fillId="5" borderId="106" xfId="0" applyFont="1" applyFill="1" applyBorder="1" applyAlignment="1" applyProtection="1">
      <alignment vertical="center" wrapText="1"/>
      <protection locked="0"/>
    </xf>
    <xf numFmtId="0" fontId="102" fillId="5" borderId="119" xfId="0" applyFont="1" applyFill="1" applyBorder="1" applyAlignment="1" applyProtection="1">
      <alignment vertical="center" wrapText="1"/>
      <protection locked="0"/>
    </xf>
    <xf numFmtId="0" fontId="102" fillId="0" borderId="117" xfId="0" applyFont="1" applyBorder="1" applyAlignment="1" applyProtection="1">
      <alignment horizontal="left" vertical="center" wrapText="1" indent="1"/>
      <protection/>
    </xf>
    <xf numFmtId="0" fontId="102" fillId="0" borderId="94" xfId="0" applyFont="1" applyBorder="1" applyAlignment="1" applyProtection="1">
      <alignment horizontal="left" vertical="center" wrapText="1" indent="1"/>
      <protection/>
    </xf>
    <xf numFmtId="0" fontId="13" fillId="0" borderId="120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121" xfId="0" applyFont="1" applyBorder="1" applyAlignment="1" applyProtection="1">
      <alignment horizontal="center" vertical="center"/>
      <protection/>
    </xf>
    <xf numFmtId="0" fontId="102" fillId="0" borderId="41" xfId="0" applyFont="1" applyBorder="1" applyAlignment="1" applyProtection="1">
      <alignment horizontal="left" vertical="center" wrapText="1" indent="1"/>
      <protection/>
    </xf>
    <xf numFmtId="0" fontId="102" fillId="0" borderId="122" xfId="0" applyFont="1" applyBorder="1" applyAlignment="1" applyProtection="1">
      <alignment horizontal="left" vertical="center" wrapText="1" indent="1"/>
      <protection/>
    </xf>
    <xf numFmtId="0" fontId="102" fillId="0" borderId="0" xfId="0" applyFont="1" applyBorder="1" applyAlignment="1" applyProtection="1">
      <alignment horizontal="justify" vertical="center"/>
      <protection/>
    </xf>
    <xf numFmtId="0" fontId="102" fillId="5" borderId="105" xfId="0" applyFont="1" applyFill="1" applyBorder="1" applyAlignment="1" applyProtection="1">
      <alignment horizontal="center" vertical="center" wrapText="1"/>
      <protection locked="0"/>
    </xf>
    <xf numFmtId="0" fontId="102" fillId="5" borderId="116" xfId="0" applyFont="1" applyFill="1" applyBorder="1" applyAlignment="1" applyProtection="1">
      <alignment horizontal="center" vertical="center" wrapText="1"/>
      <protection locked="0"/>
    </xf>
    <xf numFmtId="0" fontId="102" fillId="5" borderId="0" xfId="0" applyFont="1" applyFill="1" applyBorder="1" applyAlignment="1" applyProtection="1">
      <alignment horizontal="center" vertical="center" wrapText="1"/>
      <protection locked="0"/>
    </xf>
    <xf numFmtId="0" fontId="102" fillId="5" borderId="68" xfId="0" applyFont="1" applyFill="1" applyBorder="1" applyAlignment="1" applyProtection="1">
      <alignment horizontal="center" vertical="center" wrapText="1"/>
      <protection locked="0"/>
    </xf>
    <xf numFmtId="0" fontId="102" fillId="5" borderId="79" xfId="0" applyFont="1" applyFill="1" applyBorder="1" applyAlignment="1" applyProtection="1">
      <alignment horizontal="center" vertical="center" wrapText="1"/>
      <protection locked="0"/>
    </xf>
    <xf numFmtId="0" fontId="102" fillId="5" borderId="69" xfId="0" applyFont="1" applyFill="1" applyBorder="1" applyAlignment="1" applyProtection="1">
      <alignment horizontal="center" vertical="center" wrapText="1"/>
      <protection locked="0"/>
    </xf>
    <xf numFmtId="0" fontId="102" fillId="0" borderId="35" xfId="0" applyFont="1" applyBorder="1" applyAlignment="1" applyProtection="1">
      <alignment horizontal="justify" vertical="center"/>
      <protection/>
    </xf>
    <xf numFmtId="0" fontId="126" fillId="0" borderId="0" xfId="0" applyFont="1" applyAlignment="1" applyProtection="1">
      <alignment horizontal="justify" vertical="center"/>
      <protection/>
    </xf>
    <xf numFmtId="0" fontId="102" fillId="0" borderId="0" xfId="0" applyFont="1" applyAlignment="1" applyProtection="1">
      <alignment horizontal="justify" vertical="center"/>
      <protection/>
    </xf>
    <xf numFmtId="0" fontId="102" fillId="5" borderId="123" xfId="0" applyFont="1" applyFill="1" applyBorder="1" applyAlignment="1" applyProtection="1">
      <alignment vertical="center" wrapText="1"/>
      <protection locked="0"/>
    </xf>
    <xf numFmtId="0" fontId="102" fillId="5" borderId="23" xfId="0" applyFont="1" applyFill="1" applyBorder="1" applyAlignment="1" applyProtection="1">
      <alignment horizontal="center" vertical="center" wrapText="1"/>
      <protection locked="0"/>
    </xf>
    <xf numFmtId="0" fontId="102" fillId="5" borderId="124" xfId="0" applyFont="1" applyFill="1" applyBorder="1" applyAlignment="1" applyProtection="1">
      <alignment horizontal="center" vertical="center" wrapText="1"/>
      <protection locked="0"/>
    </xf>
    <xf numFmtId="0" fontId="102" fillId="0" borderId="76" xfId="0" applyFont="1" applyBorder="1" applyAlignment="1" applyProtection="1">
      <alignment horizontal="left" vertical="center" wrapText="1" indent="1"/>
      <protection/>
    </xf>
    <xf numFmtId="0" fontId="102" fillId="5" borderId="80" xfId="0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Alignment="1" applyProtection="1">
      <alignment horizontal="center"/>
      <protection/>
    </xf>
    <xf numFmtId="0" fontId="102" fillId="0" borderId="20" xfId="0" applyFont="1" applyBorder="1" applyAlignment="1" applyProtection="1">
      <alignment horizontal="left" vertical="center" wrapText="1" indent="1"/>
      <protection/>
    </xf>
    <xf numFmtId="182" fontId="126" fillId="0" borderId="125" xfId="0" applyNumberFormat="1" applyFont="1" applyFill="1" applyBorder="1" applyAlignment="1" applyProtection="1">
      <alignment horizontal="center" vertical="center" wrapText="1"/>
      <protection locked="0"/>
    </xf>
    <xf numFmtId="182" fontId="126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127" fillId="0" borderId="0" xfId="0" applyFont="1" applyAlignment="1" applyProtection="1">
      <alignment horizontal="left" vertical="center"/>
      <protection/>
    </xf>
    <xf numFmtId="0" fontId="127" fillId="0" borderId="0" xfId="0" applyFont="1" applyAlignment="1" applyProtection="1">
      <alignment horizontal="left" vertical="center" indent="1"/>
      <protection/>
    </xf>
    <xf numFmtId="0" fontId="110" fillId="0" borderId="24" xfId="0" applyFont="1" applyBorder="1" applyAlignment="1" applyProtection="1">
      <alignment horizontal="center" vertical="center" wrapText="1"/>
      <protection/>
    </xf>
    <xf numFmtId="0" fontId="110" fillId="0" borderId="126" xfId="0" applyFont="1" applyBorder="1" applyAlignment="1" applyProtection="1">
      <alignment horizontal="center" vertical="center" wrapText="1"/>
      <protection/>
    </xf>
    <xf numFmtId="0" fontId="110" fillId="0" borderId="23" xfId="0" applyFont="1" applyBorder="1" applyAlignment="1" applyProtection="1">
      <alignment horizontal="center" vertical="center" wrapText="1"/>
      <protection/>
    </xf>
    <xf numFmtId="0" fontId="110" fillId="0" borderId="124" xfId="0" applyFont="1" applyBorder="1" applyAlignment="1" applyProtection="1">
      <alignment horizontal="center" vertical="center" wrapText="1"/>
      <protection/>
    </xf>
    <xf numFmtId="0" fontId="126" fillId="0" borderId="41" xfId="0" applyFont="1" applyBorder="1" applyAlignment="1" applyProtection="1">
      <alignment horizontal="left" vertical="center" wrapText="1" indent="1"/>
      <protection/>
    </xf>
    <xf numFmtId="0" fontId="126" fillId="0" borderId="76" xfId="0" applyFont="1" applyBorder="1" applyAlignment="1" applyProtection="1">
      <alignment horizontal="left" vertical="center" wrapText="1" indent="1"/>
      <protection/>
    </xf>
    <xf numFmtId="0" fontId="126" fillId="0" borderId="62" xfId="0" applyFont="1" applyFill="1" applyBorder="1" applyAlignment="1" applyProtection="1">
      <alignment horizontal="left" vertical="center" wrapText="1"/>
      <protection locked="0"/>
    </xf>
    <xf numFmtId="0" fontId="126" fillId="0" borderId="63" xfId="0" applyFont="1" applyFill="1" applyBorder="1" applyAlignment="1" applyProtection="1">
      <alignment horizontal="left" vertical="center" wrapText="1"/>
      <protection locked="0"/>
    </xf>
    <xf numFmtId="0" fontId="126" fillId="0" borderId="64" xfId="0" applyFont="1" applyFill="1" applyBorder="1" applyAlignment="1" applyProtection="1">
      <alignment horizontal="left" vertical="center" wrapText="1"/>
      <protection locked="0"/>
    </xf>
    <xf numFmtId="0" fontId="126" fillId="0" borderId="127" xfId="0" applyFont="1" applyFill="1" applyBorder="1" applyAlignment="1" applyProtection="1">
      <alignment horizontal="left" vertical="center" wrapText="1"/>
      <protection locked="0"/>
    </xf>
    <xf numFmtId="0" fontId="126" fillId="0" borderId="23" xfId="0" applyFont="1" applyFill="1" applyBorder="1" applyAlignment="1" applyProtection="1">
      <alignment horizontal="left" vertical="center" wrapText="1"/>
      <protection locked="0"/>
    </xf>
    <xf numFmtId="0" fontId="126" fillId="0" borderId="124" xfId="0" applyFont="1" applyFill="1" applyBorder="1" applyAlignment="1" applyProtection="1">
      <alignment horizontal="left" vertical="center" wrapText="1"/>
      <protection locked="0"/>
    </xf>
    <xf numFmtId="0" fontId="126" fillId="0" borderId="117" xfId="0" applyFont="1" applyFill="1" applyBorder="1" applyAlignment="1" applyProtection="1">
      <alignment horizontal="justify" vertical="center" wrapText="1"/>
      <protection locked="0"/>
    </xf>
    <xf numFmtId="0" fontId="126" fillId="0" borderId="30" xfId="0" applyFont="1" applyFill="1" applyBorder="1" applyAlignment="1" applyProtection="1">
      <alignment horizontal="justify" vertical="center" wrapText="1"/>
      <protection locked="0"/>
    </xf>
    <xf numFmtId="0" fontId="126" fillId="0" borderId="94" xfId="0" applyFont="1" applyFill="1" applyBorder="1" applyAlignment="1" applyProtection="1">
      <alignment horizontal="justify" vertical="center" wrapText="1"/>
      <protection locked="0"/>
    </xf>
    <xf numFmtId="0" fontId="126" fillId="0" borderId="118" xfId="0" applyFont="1" applyFill="1" applyBorder="1" applyAlignment="1" applyProtection="1">
      <alignment horizontal="justify" vertical="center" wrapText="1"/>
      <protection locked="0"/>
    </xf>
    <xf numFmtId="0" fontId="126" fillId="0" borderId="30" xfId="0" applyFont="1" applyFill="1" applyBorder="1" applyAlignment="1" applyProtection="1">
      <alignment horizontal="center" vertical="center" wrapText="1"/>
      <protection locked="0"/>
    </xf>
    <xf numFmtId="0" fontId="126" fillId="0" borderId="43" xfId="0" applyFont="1" applyFill="1" applyBorder="1" applyAlignment="1" applyProtection="1">
      <alignment horizontal="center" vertical="center" wrapText="1"/>
      <protection locked="0"/>
    </xf>
    <xf numFmtId="0" fontId="126" fillId="0" borderId="31" xfId="0" applyFont="1" applyFill="1" applyBorder="1" applyAlignment="1" applyProtection="1">
      <alignment horizontal="center" vertical="center" wrapText="1"/>
      <protection locked="0"/>
    </xf>
    <xf numFmtId="0" fontId="126" fillId="0" borderId="117" xfId="0" applyFont="1" applyBorder="1" applyAlignment="1" applyProtection="1">
      <alignment horizontal="left" vertical="center" wrapText="1" indent="1"/>
      <protection/>
    </xf>
    <xf numFmtId="0" fontId="126" fillId="0" borderId="94" xfId="0" applyFont="1" applyBorder="1" applyAlignment="1" applyProtection="1">
      <alignment horizontal="left" vertical="center" wrapText="1" indent="1"/>
      <protection/>
    </xf>
    <xf numFmtId="0" fontId="126" fillId="0" borderId="128" xfId="0" applyFont="1" applyFill="1" applyBorder="1" applyAlignment="1" applyProtection="1">
      <alignment vertical="center" wrapText="1"/>
      <protection locked="0"/>
    </xf>
    <xf numFmtId="0" fontId="126" fillId="0" borderId="129" xfId="0" applyFont="1" applyFill="1" applyBorder="1" applyAlignment="1" applyProtection="1">
      <alignment vertical="center" wrapText="1"/>
      <protection locked="0"/>
    </xf>
    <xf numFmtId="0" fontId="126" fillId="0" borderId="130" xfId="0" applyFont="1" applyFill="1" applyBorder="1" applyAlignment="1" applyProtection="1">
      <alignment vertical="center" wrapText="1"/>
      <protection locked="0"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131" xfId="0" applyFont="1" applyBorder="1" applyAlignment="1" applyProtection="1">
      <alignment horizontal="center" vertical="center"/>
      <protection/>
    </xf>
    <xf numFmtId="0" fontId="13" fillId="0" borderId="132" xfId="0" applyFont="1" applyBorder="1" applyAlignment="1" applyProtection="1">
      <alignment horizontal="center" vertical="center"/>
      <protection/>
    </xf>
    <xf numFmtId="181" fontId="102" fillId="5" borderId="125" xfId="0" applyNumberFormat="1" applyFont="1" applyFill="1" applyBorder="1" applyAlignment="1" applyProtection="1">
      <alignment horizontal="center" vertical="center" wrapText="1"/>
      <protection locked="0"/>
    </xf>
    <xf numFmtId="181" fontId="102" fillId="5" borderId="81" xfId="0" applyNumberFormat="1" applyFont="1" applyFill="1" applyBorder="1" applyAlignment="1" applyProtection="1">
      <alignment horizontal="center" vertical="center" wrapText="1"/>
      <protection locked="0"/>
    </xf>
    <xf numFmtId="181" fontId="102" fillId="5" borderId="105" xfId="0" applyNumberFormat="1" applyFont="1" applyFill="1" applyBorder="1" applyAlignment="1" applyProtection="1">
      <alignment horizontal="center" vertical="center" wrapText="1"/>
      <protection locked="0"/>
    </xf>
    <xf numFmtId="177" fontId="102" fillId="5" borderId="125" xfId="0" applyNumberFormat="1" applyFont="1" applyFill="1" applyBorder="1" applyAlignment="1" applyProtection="1">
      <alignment horizontal="center" vertical="center" wrapText="1"/>
      <protection locked="0"/>
    </xf>
    <xf numFmtId="181" fontId="126" fillId="5" borderId="125" xfId="0" applyNumberFormat="1" applyFont="1" applyFill="1" applyBorder="1" applyAlignment="1" applyProtection="1">
      <alignment horizontal="center" vertical="center" wrapText="1"/>
      <protection locked="0"/>
    </xf>
    <xf numFmtId="181" fontId="126" fillId="5" borderId="81" xfId="0" applyNumberFormat="1" applyFont="1" applyFill="1" applyBorder="1" applyAlignment="1" applyProtection="1">
      <alignment horizontal="center" vertical="center" wrapText="1"/>
      <protection locked="0"/>
    </xf>
    <xf numFmtId="181" fontId="126" fillId="5" borderId="105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Fill="1" applyBorder="1" applyAlignment="1" applyProtection="1">
      <alignment horizontal="center" vertical="center" wrapText="1"/>
      <protection/>
    </xf>
    <xf numFmtId="6" fontId="10" fillId="0" borderId="56" xfId="58" applyFont="1" applyFill="1" applyBorder="1" applyAlignment="1" applyProtection="1">
      <alignment horizontal="center" vertical="center"/>
      <protection/>
    </xf>
    <xf numFmtId="6" fontId="10" fillId="0" borderId="19" xfId="58" applyFont="1" applyFill="1" applyBorder="1" applyAlignment="1" applyProtection="1">
      <alignment horizontal="center" vertical="center"/>
      <protection/>
    </xf>
    <xf numFmtId="6" fontId="10" fillId="0" borderId="96" xfId="58" applyFont="1" applyFill="1" applyBorder="1" applyAlignment="1" applyProtection="1">
      <alignment horizontal="center" vertical="center"/>
      <protection/>
    </xf>
    <xf numFmtId="6" fontId="10" fillId="0" borderId="97" xfId="58" applyFont="1" applyFill="1" applyBorder="1" applyAlignment="1" applyProtection="1">
      <alignment horizontal="center" vertical="center"/>
      <protection/>
    </xf>
    <xf numFmtId="6" fontId="10" fillId="0" borderId="14" xfId="58" applyFont="1" applyFill="1" applyBorder="1" applyAlignment="1" applyProtection="1">
      <alignment horizontal="center" vertical="center"/>
      <protection/>
    </xf>
    <xf numFmtId="6" fontId="10" fillId="0" borderId="95" xfId="58" applyFont="1" applyFill="1" applyBorder="1" applyAlignment="1" applyProtection="1">
      <alignment horizontal="center" vertical="center"/>
      <protection/>
    </xf>
    <xf numFmtId="6" fontId="10" fillId="0" borderId="127" xfId="58" applyFont="1" applyFill="1" applyBorder="1" applyAlignment="1" applyProtection="1">
      <alignment horizontal="center" vertical="center"/>
      <protection/>
    </xf>
    <xf numFmtId="6" fontId="10" fillId="0" borderId="23" xfId="58" applyFont="1" applyFill="1" applyBorder="1" applyAlignment="1" applyProtection="1">
      <alignment horizontal="center" vertical="center"/>
      <protection/>
    </xf>
    <xf numFmtId="6" fontId="10" fillId="0" borderId="75" xfId="58" applyFont="1" applyFill="1" applyBorder="1" applyAlignment="1" applyProtection="1">
      <alignment horizontal="center" vertical="center"/>
      <protection/>
    </xf>
    <xf numFmtId="6" fontId="102" fillId="0" borderId="43" xfId="58" applyFont="1" applyFill="1" applyBorder="1" applyAlignment="1" applyProtection="1">
      <alignment horizontal="center" vertical="center"/>
      <protection/>
    </xf>
    <xf numFmtId="6" fontId="102" fillId="0" borderId="78" xfId="58" applyFont="1" applyFill="1" applyBorder="1" applyAlignment="1" applyProtection="1">
      <alignment horizontal="center" vertical="center"/>
      <protection/>
    </xf>
    <xf numFmtId="0" fontId="102" fillId="0" borderId="43" xfId="0" applyFont="1" applyFill="1" applyBorder="1" applyAlignment="1" applyProtection="1">
      <alignment horizontal="center" vertical="center"/>
      <protection/>
    </xf>
    <xf numFmtId="0" fontId="102" fillId="0" borderId="43" xfId="0" applyFont="1" applyFill="1" applyBorder="1" applyAlignment="1" applyProtection="1">
      <alignment horizontal="center" vertical="center" wrapText="1"/>
      <protection/>
    </xf>
    <xf numFmtId="6" fontId="102" fillId="0" borderId="31" xfId="58" applyFont="1" applyFill="1" applyBorder="1" applyAlignment="1" applyProtection="1">
      <alignment horizontal="center" vertical="center"/>
      <protection/>
    </xf>
    <xf numFmtId="6" fontId="102" fillId="0" borderId="49" xfId="58" applyFont="1" applyFill="1" applyBorder="1" applyAlignment="1" applyProtection="1">
      <alignment horizontal="center" vertical="center"/>
      <protection/>
    </xf>
    <xf numFmtId="0" fontId="110" fillId="0" borderId="30" xfId="0" applyFont="1" applyBorder="1" applyAlignment="1" applyProtection="1">
      <alignment horizontal="center" vertical="center"/>
      <protection/>
    </xf>
    <xf numFmtId="0" fontId="110" fillId="0" borderId="48" xfId="0" applyFont="1" applyBorder="1" applyAlignment="1" applyProtection="1">
      <alignment horizontal="center" vertical="center"/>
      <protection/>
    </xf>
    <xf numFmtId="0" fontId="110" fillId="0" borderId="43" xfId="0" applyFont="1" applyBorder="1" applyAlignment="1" applyProtection="1">
      <alignment horizontal="center" vertical="center"/>
      <protection/>
    </xf>
    <xf numFmtId="0" fontId="110" fillId="0" borderId="78" xfId="0" applyFont="1" applyBorder="1" applyAlignment="1" applyProtection="1">
      <alignment horizontal="center" vertical="center"/>
      <protection/>
    </xf>
    <xf numFmtId="0" fontId="110" fillId="0" borderId="31" xfId="0" applyFont="1" applyBorder="1" applyAlignment="1" applyProtection="1">
      <alignment horizontal="center" vertical="center"/>
      <protection/>
    </xf>
    <xf numFmtId="0" fontId="110" fillId="0" borderId="49" xfId="0" applyFont="1" applyBorder="1" applyAlignment="1" applyProtection="1">
      <alignment horizontal="center" vertical="center"/>
      <protection/>
    </xf>
    <xf numFmtId="0" fontId="102" fillId="0" borderId="31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14" fillId="0" borderId="39" xfId="0" applyFont="1" applyBorder="1" applyAlignment="1" applyProtection="1">
      <alignment horizontal="center" vertical="center"/>
      <protection/>
    </xf>
    <xf numFmtId="0" fontId="114" fillId="0" borderId="121" xfId="0" applyFont="1" applyBorder="1" applyAlignment="1" applyProtection="1">
      <alignment horizontal="center" vertical="center"/>
      <protection/>
    </xf>
    <xf numFmtId="0" fontId="110" fillId="0" borderId="120" xfId="0" applyFont="1" applyBorder="1" applyAlignment="1" applyProtection="1">
      <alignment horizontal="center" vertical="center"/>
      <protection/>
    </xf>
    <xf numFmtId="0" fontId="110" fillId="0" borderId="39" xfId="0" applyFont="1" applyBorder="1" applyAlignment="1" applyProtection="1">
      <alignment horizontal="center" vertical="center"/>
      <protection/>
    </xf>
    <xf numFmtId="0" fontId="110" fillId="0" borderId="132" xfId="0" applyFont="1" applyBorder="1" applyAlignment="1" applyProtection="1">
      <alignment horizontal="center" vertical="center"/>
      <protection/>
    </xf>
    <xf numFmtId="0" fontId="110" fillId="0" borderId="116" xfId="0" applyFont="1" applyBorder="1" applyAlignment="1" applyProtection="1">
      <alignment horizontal="center" vertical="center"/>
      <protection/>
    </xf>
    <xf numFmtId="0" fontId="110" fillId="0" borderId="123" xfId="0" applyFont="1" applyBorder="1" applyAlignment="1" applyProtection="1">
      <alignment horizontal="center" vertical="center"/>
      <protection/>
    </xf>
    <xf numFmtId="0" fontId="10" fillId="0" borderId="133" xfId="0" applyFont="1" applyBorder="1" applyAlignment="1" applyProtection="1">
      <alignment horizontal="center" vertical="center"/>
      <protection/>
    </xf>
    <xf numFmtId="0" fontId="103" fillId="0" borderId="0" xfId="0" applyFont="1" applyFill="1" applyBorder="1" applyAlignment="1" applyProtection="1">
      <alignment horizontal="left" vertical="center"/>
      <protection/>
    </xf>
    <xf numFmtId="0" fontId="110" fillId="0" borderId="12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27</xdr:row>
      <xdr:rowOff>342900</xdr:rowOff>
    </xdr:from>
    <xdr:to>
      <xdr:col>4</xdr:col>
      <xdr:colOff>1390650</xdr:colOff>
      <xdr:row>32</xdr:row>
      <xdr:rowOff>542925</xdr:rowOff>
    </xdr:to>
    <xdr:sp>
      <xdr:nvSpPr>
        <xdr:cNvPr id="1" name="正方形/長方形 1"/>
        <xdr:cNvSpPr>
          <a:spLocks/>
        </xdr:cNvSpPr>
      </xdr:nvSpPr>
      <xdr:spPr>
        <a:xfrm>
          <a:off x="1866900" y="7419975"/>
          <a:ext cx="1381125" cy="1876425"/>
        </a:xfrm>
        <a:prstGeom prst="rect">
          <a:avLst/>
        </a:prstGeom>
        <a:solidFill>
          <a:srgbClr val="FFF2CC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1200150</xdr:colOff>
      <xdr:row>38</xdr:row>
      <xdr:rowOff>123825</xdr:rowOff>
    </xdr:from>
    <xdr:to>
      <xdr:col>9</xdr:col>
      <xdr:colOff>1638300</xdr:colOff>
      <xdr:row>39</xdr:row>
      <xdr:rowOff>0</xdr:rowOff>
    </xdr:to>
    <xdr:sp>
      <xdr:nvSpPr>
        <xdr:cNvPr id="1" name="正方形/長方形 13"/>
        <xdr:cNvSpPr>
          <a:spLocks/>
        </xdr:cNvSpPr>
      </xdr:nvSpPr>
      <xdr:spPr>
        <a:xfrm>
          <a:off x="9239250" y="8086725"/>
          <a:ext cx="438150" cy="171450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1257300</xdr:colOff>
      <xdr:row>1</xdr:row>
      <xdr:rowOff>133350</xdr:rowOff>
    </xdr:from>
    <xdr:to>
      <xdr:col>9</xdr:col>
      <xdr:colOff>1704975</xdr:colOff>
      <xdr:row>2</xdr:row>
      <xdr:rowOff>0</xdr:rowOff>
    </xdr:to>
    <xdr:sp>
      <xdr:nvSpPr>
        <xdr:cNvPr id="2" name="正方形/長方形 4"/>
        <xdr:cNvSpPr>
          <a:spLocks/>
        </xdr:cNvSpPr>
      </xdr:nvSpPr>
      <xdr:spPr>
        <a:xfrm>
          <a:off x="9296400" y="428625"/>
          <a:ext cx="447675" cy="16192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ken@cmaj.org?subject=&#12304;CCMJ&#21463;&#39443;&#30003;&#36796;&#12305;&#12362;&#21517;&#21069;&#65306;&#9679;&#9679;&#9679;&#9679;" TargetMode="External" /><Relationship Id="rId2" Type="http://schemas.openxmlformats.org/officeDocument/2006/relationships/hyperlink" Target="http://www.cmaj.org/index.php/ja/cb-profile/userslist/4-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Y84"/>
  <sheetViews>
    <sheetView showGridLines="0" showRowColHeaders="0" tabSelected="1" zoomScaleSheetLayoutView="100" zoomScalePageLayoutView="0" workbookViewId="0" topLeftCell="A1">
      <selection activeCell="G20" sqref="G20:L20"/>
    </sheetView>
  </sheetViews>
  <sheetFormatPr defaultColWidth="9.00390625" defaultRowHeight="13.5"/>
  <cols>
    <col min="1" max="1" width="1.4921875" style="85" customWidth="1"/>
    <col min="2" max="2" width="4.25390625" style="101" customWidth="1"/>
    <col min="3" max="3" width="17.125" style="101" customWidth="1"/>
    <col min="4" max="4" width="1.4921875" style="101" customWidth="1"/>
    <col min="5" max="5" width="18.375" style="102" customWidth="1"/>
    <col min="6" max="6" width="1.37890625" style="102" customWidth="1"/>
    <col min="7" max="7" width="3.875" style="103" customWidth="1"/>
    <col min="8" max="8" width="6.00390625" style="104" customWidth="1"/>
    <col min="9" max="9" width="5.75390625" style="104" customWidth="1"/>
    <col min="10" max="10" width="1.00390625" style="104" customWidth="1"/>
    <col min="11" max="11" width="3.875" style="104" customWidth="1"/>
    <col min="12" max="12" width="11.00390625" style="104" customWidth="1"/>
    <col min="13" max="13" width="1.00390625" style="104" customWidth="1"/>
    <col min="14" max="17" width="4.625" style="104" customWidth="1"/>
    <col min="18" max="18" width="2.125" style="104" customWidth="1"/>
    <col min="19" max="19" width="5.125" style="84" customWidth="1"/>
    <col min="20" max="20" width="14.875" style="84" bestFit="1" customWidth="1"/>
    <col min="21" max="16384" width="9.00390625" style="85" customWidth="1"/>
  </cols>
  <sheetData>
    <row r="1" spans="2:20" s="12" customFormat="1" ht="19.5" customHeight="1">
      <c r="B1" s="7" t="s">
        <v>197</v>
      </c>
      <c r="C1" s="8"/>
      <c r="D1" s="8"/>
      <c r="E1" s="9"/>
      <c r="F1" s="9"/>
      <c r="G1" s="205" t="s">
        <v>138</v>
      </c>
      <c r="H1" s="204"/>
      <c r="I1" s="206" t="s">
        <v>139</v>
      </c>
      <c r="J1" s="11"/>
      <c r="K1" s="11"/>
      <c r="M1" s="10"/>
      <c r="N1" s="10"/>
      <c r="O1" s="10"/>
      <c r="Q1" s="167" t="s">
        <v>110</v>
      </c>
      <c r="R1" s="13"/>
      <c r="S1" s="14"/>
      <c r="T1" s="14"/>
    </row>
    <row r="2" spans="2:20" s="12" customFormat="1" ht="9.75" customHeight="1" thickBot="1">
      <c r="B2" s="7"/>
      <c r="C2" s="8"/>
      <c r="D2" s="8"/>
      <c r="E2" s="9"/>
      <c r="F2" s="9"/>
      <c r="G2" s="15"/>
      <c r="H2" s="11"/>
      <c r="I2" s="11"/>
      <c r="J2" s="11"/>
      <c r="K2" s="11"/>
      <c r="L2" s="13"/>
      <c r="M2" s="13"/>
      <c r="N2" s="13"/>
      <c r="O2" s="13"/>
      <c r="P2" s="13"/>
      <c r="Q2" s="13"/>
      <c r="R2" s="13"/>
      <c r="S2" s="14"/>
      <c r="T2" s="14"/>
    </row>
    <row r="3" spans="2:20" s="12" customFormat="1" ht="33" customHeight="1" thickBot="1">
      <c r="B3" s="16" t="s">
        <v>23</v>
      </c>
      <c r="C3" s="17"/>
      <c r="D3" s="17"/>
      <c r="E3" s="18"/>
      <c r="F3" s="18"/>
      <c r="G3" s="262" t="s">
        <v>158</v>
      </c>
      <c r="H3" s="263"/>
      <c r="I3" s="263"/>
      <c r="J3" s="263"/>
      <c r="K3" s="263"/>
      <c r="L3" s="264"/>
      <c r="M3" s="260" t="s">
        <v>15</v>
      </c>
      <c r="N3" s="260"/>
      <c r="O3" s="260"/>
      <c r="P3" s="260"/>
      <c r="Q3" s="261"/>
      <c r="R3" s="19"/>
      <c r="S3" s="14"/>
      <c r="T3" s="14"/>
    </row>
    <row r="4" spans="2:20" s="12" customFormat="1" ht="19.5" customHeight="1" thickTop="1">
      <c r="B4" s="20" t="s">
        <v>75</v>
      </c>
      <c r="C4" s="21"/>
      <c r="D4" s="21"/>
      <c r="E4" s="22"/>
      <c r="F4" s="22"/>
      <c r="G4" s="390"/>
      <c r="H4" s="391"/>
      <c r="I4" s="391"/>
      <c r="J4" s="391"/>
      <c r="K4" s="391"/>
      <c r="L4" s="392"/>
      <c r="M4" s="399">
        <v>43638</v>
      </c>
      <c r="N4" s="400"/>
      <c r="O4" s="400"/>
      <c r="P4" s="400"/>
      <c r="Q4" s="401"/>
      <c r="R4" s="243"/>
      <c r="S4" s="14"/>
      <c r="T4" s="14"/>
    </row>
    <row r="5" spans="2:20" s="12" customFormat="1" ht="19.5" customHeight="1">
      <c r="B5" s="23" t="s">
        <v>12</v>
      </c>
      <c r="C5" s="24"/>
      <c r="D5" s="24"/>
      <c r="E5" s="25" t="s">
        <v>62</v>
      </c>
      <c r="F5" s="25"/>
      <c r="G5" s="265"/>
      <c r="H5" s="266"/>
      <c r="I5" s="266"/>
      <c r="J5" s="266"/>
      <c r="K5" s="266"/>
      <c r="L5" s="267"/>
      <c r="M5" s="380" t="s">
        <v>9</v>
      </c>
      <c r="N5" s="381"/>
      <c r="O5" s="381"/>
      <c r="P5" s="381"/>
      <c r="Q5" s="382"/>
      <c r="R5" s="26"/>
      <c r="S5" s="14"/>
      <c r="T5" s="14"/>
    </row>
    <row r="6" spans="2:22" s="12" customFormat="1" ht="19.5" customHeight="1">
      <c r="B6" s="27" t="s">
        <v>16</v>
      </c>
      <c r="C6" s="28"/>
      <c r="D6" s="28"/>
      <c r="E6" s="25" t="s">
        <v>64</v>
      </c>
      <c r="F6" s="25"/>
      <c r="G6" s="265"/>
      <c r="H6" s="266"/>
      <c r="I6" s="266"/>
      <c r="J6" s="266"/>
      <c r="K6" s="266"/>
      <c r="L6" s="267"/>
      <c r="M6" s="329" t="s">
        <v>8</v>
      </c>
      <c r="N6" s="330"/>
      <c r="O6" s="330"/>
      <c r="P6" s="330"/>
      <c r="Q6" s="331"/>
      <c r="R6" s="29"/>
      <c r="S6" s="30"/>
      <c r="T6" s="31"/>
      <c r="U6" s="32"/>
      <c r="V6" s="32"/>
    </row>
    <row r="7" spans="2:22" s="12" customFormat="1" ht="19.5" customHeight="1">
      <c r="B7" s="23" t="s">
        <v>72</v>
      </c>
      <c r="C7" s="24"/>
      <c r="D7" s="24"/>
      <c r="E7" s="33" t="s">
        <v>61</v>
      </c>
      <c r="F7" s="25"/>
      <c r="G7" s="265"/>
      <c r="H7" s="266"/>
      <c r="I7" s="266"/>
      <c r="J7" s="266"/>
      <c r="K7" s="266"/>
      <c r="L7" s="267"/>
      <c r="M7" s="350" t="s">
        <v>11</v>
      </c>
      <c r="N7" s="351"/>
      <c r="O7" s="351"/>
      <c r="P7" s="351"/>
      <c r="Q7" s="352"/>
      <c r="R7" s="34"/>
      <c r="S7" s="32"/>
      <c r="T7" s="35"/>
      <c r="U7" s="36"/>
      <c r="V7" s="32"/>
    </row>
    <row r="8" spans="2:22" s="12" customFormat="1" ht="19.5" customHeight="1">
      <c r="B8" s="23" t="s">
        <v>73</v>
      </c>
      <c r="C8" s="37"/>
      <c r="D8" s="37"/>
      <c r="E8" s="37"/>
      <c r="F8" s="37"/>
      <c r="G8" s="268"/>
      <c r="H8" s="269"/>
      <c r="I8" s="269"/>
      <c r="J8" s="269"/>
      <c r="K8" s="269"/>
      <c r="L8" s="270"/>
      <c r="M8" s="380" t="s">
        <v>183</v>
      </c>
      <c r="N8" s="381"/>
      <c r="O8" s="381"/>
      <c r="P8" s="381"/>
      <c r="Q8" s="382"/>
      <c r="R8" s="26"/>
      <c r="S8" s="32"/>
      <c r="T8" s="31"/>
      <c r="U8" s="32"/>
      <c r="V8" s="32"/>
    </row>
    <row r="9" spans="2:22" s="12" customFormat="1" ht="19.5" customHeight="1">
      <c r="B9" s="38" t="s">
        <v>17</v>
      </c>
      <c r="C9" s="39"/>
      <c r="D9" s="39"/>
      <c r="E9" s="40" t="s">
        <v>79</v>
      </c>
      <c r="F9" s="41"/>
      <c r="G9" s="393"/>
      <c r="H9" s="394"/>
      <c r="I9" s="394"/>
      <c r="J9" s="394"/>
      <c r="K9" s="394"/>
      <c r="L9" s="395"/>
      <c r="M9" s="369" t="s">
        <v>80</v>
      </c>
      <c r="N9" s="370"/>
      <c r="O9" s="370"/>
      <c r="P9" s="370"/>
      <c r="Q9" s="371"/>
      <c r="R9" s="34"/>
      <c r="U9" s="5"/>
      <c r="V9" s="32"/>
    </row>
    <row r="10" spans="2:22" s="12" customFormat="1" ht="19.5" customHeight="1">
      <c r="B10" s="356" t="s">
        <v>81</v>
      </c>
      <c r="C10" s="357"/>
      <c r="D10" s="357"/>
      <c r="E10" s="253" t="s">
        <v>185</v>
      </c>
      <c r="F10" s="42"/>
      <c r="G10" s="396"/>
      <c r="H10" s="397"/>
      <c r="I10" s="397"/>
      <c r="J10" s="397"/>
      <c r="K10" s="397"/>
      <c r="L10" s="398"/>
      <c r="M10" s="372"/>
      <c r="N10" s="373"/>
      <c r="O10" s="373"/>
      <c r="P10" s="373"/>
      <c r="Q10" s="374"/>
      <c r="R10" s="34"/>
      <c r="T10" s="5"/>
      <c r="U10" s="5"/>
      <c r="V10" s="32"/>
    </row>
    <row r="11" spans="2:22" s="12" customFormat="1" ht="19.5" customHeight="1">
      <c r="B11" s="23" t="s">
        <v>0</v>
      </c>
      <c r="C11" s="43"/>
      <c r="D11" s="43"/>
      <c r="E11" s="43"/>
      <c r="F11" s="43"/>
      <c r="G11" s="271"/>
      <c r="H11" s="272"/>
      <c r="I11" s="272"/>
      <c r="J11" s="272"/>
      <c r="K11" s="272"/>
      <c r="L11" s="273"/>
      <c r="M11" s="350" t="s">
        <v>18</v>
      </c>
      <c r="N11" s="351"/>
      <c r="O11" s="351"/>
      <c r="P11" s="351"/>
      <c r="Q11" s="352"/>
      <c r="R11" s="34"/>
      <c r="S11" s="31"/>
      <c r="T11" s="31"/>
      <c r="U11" s="32"/>
      <c r="V11" s="32"/>
    </row>
    <row r="12" spans="2:20" s="12" customFormat="1" ht="19.5" customHeight="1">
      <c r="B12" s="23" t="s">
        <v>82</v>
      </c>
      <c r="C12" s="43"/>
      <c r="D12" s="43"/>
      <c r="E12" s="43"/>
      <c r="F12" s="43"/>
      <c r="G12" s="271"/>
      <c r="H12" s="272"/>
      <c r="I12" s="272"/>
      <c r="J12" s="272"/>
      <c r="K12" s="272"/>
      <c r="L12" s="273"/>
      <c r="M12" s="350" t="s">
        <v>83</v>
      </c>
      <c r="N12" s="351"/>
      <c r="O12" s="351"/>
      <c r="P12" s="351"/>
      <c r="Q12" s="352"/>
      <c r="R12" s="34"/>
      <c r="S12" s="14"/>
      <c r="T12" s="14"/>
    </row>
    <row r="13" spans="2:20" s="12" customFormat="1" ht="19.5" customHeight="1">
      <c r="B13" s="27" t="s">
        <v>1</v>
      </c>
      <c r="C13" s="28"/>
      <c r="D13" s="28"/>
      <c r="E13" s="25" t="s">
        <v>63</v>
      </c>
      <c r="F13" s="25"/>
      <c r="G13" s="265"/>
      <c r="H13" s="266"/>
      <c r="I13" s="266"/>
      <c r="J13" s="266"/>
      <c r="K13" s="266"/>
      <c r="L13" s="267"/>
      <c r="M13" s="329" t="s">
        <v>10</v>
      </c>
      <c r="N13" s="330"/>
      <c r="O13" s="330"/>
      <c r="P13" s="330"/>
      <c r="Q13" s="331"/>
      <c r="R13" s="29"/>
      <c r="S13" s="14"/>
      <c r="T13" s="14"/>
    </row>
    <row r="14" spans="2:20" s="12" customFormat="1" ht="19.5" customHeight="1">
      <c r="B14" s="44" t="s">
        <v>77</v>
      </c>
      <c r="C14" s="45"/>
      <c r="D14" s="45"/>
      <c r="E14" s="46" t="s">
        <v>84</v>
      </c>
      <c r="F14" s="46"/>
      <c r="G14" s="364"/>
      <c r="H14" s="365"/>
      <c r="I14" s="365"/>
      <c r="J14" s="365"/>
      <c r="K14" s="365"/>
      <c r="L14" s="366"/>
      <c r="M14" s="344">
        <v>50</v>
      </c>
      <c r="N14" s="345"/>
      <c r="O14" s="345"/>
      <c r="P14" s="345"/>
      <c r="Q14" s="346"/>
      <c r="R14" s="47"/>
      <c r="S14" s="14"/>
      <c r="T14" s="14"/>
    </row>
    <row r="15" spans="2:20" s="12" customFormat="1" ht="19.5" customHeight="1">
      <c r="B15" s="48" t="s">
        <v>14</v>
      </c>
      <c r="C15" s="49"/>
      <c r="D15" s="49"/>
      <c r="E15" s="219" t="s">
        <v>162</v>
      </c>
      <c r="F15" s="50"/>
      <c r="G15" s="407"/>
      <c r="H15" s="408"/>
      <c r="I15" s="408"/>
      <c r="J15" s="408"/>
      <c r="K15" s="408"/>
      <c r="L15" s="409"/>
      <c r="M15" s="353" t="s">
        <v>20</v>
      </c>
      <c r="N15" s="354"/>
      <c r="O15" s="354"/>
      <c r="P15" s="354"/>
      <c r="Q15" s="355"/>
      <c r="R15" s="243"/>
      <c r="S15" s="14"/>
      <c r="T15" s="14"/>
    </row>
    <row r="16" spans="2:20" s="12" customFormat="1" ht="19.5" customHeight="1">
      <c r="B16" s="51" t="s">
        <v>13</v>
      </c>
      <c r="C16" s="52"/>
      <c r="D16" s="53"/>
      <c r="E16" s="54" t="s">
        <v>78</v>
      </c>
      <c r="F16" s="55"/>
      <c r="G16" s="347"/>
      <c r="H16" s="348"/>
      <c r="I16" s="348"/>
      <c r="J16" s="348"/>
      <c r="K16" s="348"/>
      <c r="L16" s="349"/>
      <c r="M16" s="327" t="s">
        <v>85</v>
      </c>
      <c r="N16" s="327"/>
      <c r="O16" s="327"/>
      <c r="P16" s="327"/>
      <c r="Q16" s="328"/>
      <c r="R16" s="56"/>
      <c r="S16" s="14"/>
      <c r="T16" s="14"/>
    </row>
    <row r="17" spans="2:20" s="12" customFormat="1" ht="19.5" customHeight="1">
      <c r="B17" s="360"/>
      <c r="C17" s="361"/>
      <c r="D17" s="57"/>
      <c r="E17" s="58" t="s">
        <v>2</v>
      </c>
      <c r="F17" s="58"/>
      <c r="G17" s="275"/>
      <c r="H17" s="276"/>
      <c r="I17" s="276"/>
      <c r="J17" s="276"/>
      <c r="K17" s="276"/>
      <c r="L17" s="277"/>
      <c r="M17" s="388" t="s">
        <v>19</v>
      </c>
      <c r="N17" s="388"/>
      <c r="O17" s="388"/>
      <c r="P17" s="388"/>
      <c r="Q17" s="389"/>
      <c r="R17" s="243"/>
      <c r="S17" s="14"/>
      <c r="T17" s="14"/>
    </row>
    <row r="18" spans="2:20" s="12" customFormat="1" ht="19.5" customHeight="1">
      <c r="B18" s="362"/>
      <c r="C18" s="363"/>
      <c r="D18" s="59"/>
      <c r="E18" s="231" t="s">
        <v>86</v>
      </c>
      <c r="F18" s="60"/>
      <c r="G18" s="413"/>
      <c r="H18" s="414"/>
      <c r="I18" s="414"/>
      <c r="J18" s="414"/>
      <c r="K18" s="414"/>
      <c r="L18" s="415"/>
      <c r="M18" s="367" t="s">
        <v>22</v>
      </c>
      <c r="N18" s="367"/>
      <c r="O18" s="367"/>
      <c r="P18" s="367"/>
      <c r="Q18" s="368"/>
      <c r="R18" s="243"/>
      <c r="S18" s="14"/>
      <c r="T18" s="14"/>
    </row>
    <row r="19" spans="2:20" s="12" customFormat="1" ht="19.5" customHeight="1">
      <c r="B19" s="48" t="s">
        <v>87</v>
      </c>
      <c r="C19" s="61"/>
      <c r="D19" s="61"/>
      <c r="E19" s="62"/>
      <c r="F19" s="62"/>
      <c r="G19" s="402"/>
      <c r="H19" s="403"/>
      <c r="I19" s="403"/>
      <c r="J19" s="403"/>
      <c r="K19" s="403"/>
      <c r="L19" s="404"/>
      <c r="M19" s="312" t="s">
        <v>88</v>
      </c>
      <c r="N19" s="313"/>
      <c r="O19" s="313"/>
      <c r="P19" s="313"/>
      <c r="Q19" s="314"/>
      <c r="R19" s="4"/>
      <c r="S19" s="14"/>
      <c r="T19" s="14"/>
    </row>
    <row r="20" spans="2:20" s="12" customFormat="1" ht="19.5" customHeight="1">
      <c r="B20" s="358" t="s">
        <v>21</v>
      </c>
      <c r="C20" s="359"/>
      <c r="D20" s="244"/>
      <c r="E20" s="46" t="s">
        <v>84</v>
      </c>
      <c r="F20" s="46"/>
      <c r="G20" s="309"/>
      <c r="H20" s="310"/>
      <c r="I20" s="310"/>
      <c r="J20" s="310"/>
      <c r="K20" s="310"/>
      <c r="L20" s="311"/>
      <c r="M20" s="312" t="s">
        <v>89</v>
      </c>
      <c r="N20" s="313"/>
      <c r="O20" s="313"/>
      <c r="P20" s="313"/>
      <c r="Q20" s="314"/>
      <c r="R20" s="4"/>
      <c r="S20" s="14"/>
      <c r="T20" s="14"/>
    </row>
    <row r="21" spans="2:20" s="12" customFormat="1" ht="33" customHeight="1">
      <c r="B21" s="48" t="s">
        <v>143</v>
      </c>
      <c r="C21" s="28"/>
      <c r="D21" s="405" t="s">
        <v>157</v>
      </c>
      <c r="E21" s="405"/>
      <c r="F21" s="406"/>
      <c r="G21" s="265"/>
      <c r="H21" s="266"/>
      <c r="I21" s="266"/>
      <c r="J21" s="266"/>
      <c r="K21" s="266"/>
      <c r="L21" s="267"/>
      <c r="M21" s="329" t="s">
        <v>145</v>
      </c>
      <c r="N21" s="330"/>
      <c r="O21" s="330"/>
      <c r="P21" s="330"/>
      <c r="Q21" s="331"/>
      <c r="R21" s="29"/>
      <c r="S21" s="14"/>
      <c r="T21" s="14"/>
    </row>
    <row r="22" spans="2:20" s="12" customFormat="1" ht="19.5" customHeight="1" thickBot="1">
      <c r="B22" s="207"/>
      <c r="C22" s="215" t="s">
        <v>149</v>
      </c>
      <c r="D22" s="64"/>
      <c r="E22" s="65" t="s">
        <v>24</v>
      </c>
      <c r="F22" s="65"/>
      <c r="G22" s="421"/>
      <c r="H22" s="422"/>
      <c r="I22" s="422"/>
      <c r="J22" s="422"/>
      <c r="K22" s="422"/>
      <c r="L22" s="423"/>
      <c r="M22" s="303" t="s">
        <v>90</v>
      </c>
      <c r="N22" s="304"/>
      <c r="O22" s="304"/>
      <c r="P22" s="304"/>
      <c r="Q22" s="305"/>
      <c r="R22" s="63"/>
      <c r="S22" s="14"/>
      <c r="T22" s="14"/>
    </row>
    <row r="23" spans="2:25" s="14" customFormat="1" ht="15" customHeight="1" thickBot="1">
      <c r="B23" s="66"/>
      <c r="C23" s="67"/>
      <c r="D23" s="67"/>
      <c r="E23" s="68"/>
      <c r="F23" s="68"/>
      <c r="G23" s="302"/>
      <c r="H23" s="302"/>
      <c r="I23" s="302"/>
      <c r="J23" s="302"/>
      <c r="K23" s="302"/>
      <c r="L23" s="69"/>
      <c r="M23" s="70"/>
      <c r="N23" s="70"/>
      <c r="O23" s="71"/>
      <c r="P23" s="71"/>
      <c r="Q23" s="71"/>
      <c r="R23" s="71"/>
      <c r="V23" s="12"/>
      <c r="W23" s="12"/>
      <c r="X23" s="12"/>
      <c r="Y23" s="12"/>
    </row>
    <row r="24" spans="2:20" s="12" customFormat="1" ht="19.5" customHeight="1" thickBot="1" thickTop="1">
      <c r="B24" s="375" t="s">
        <v>32</v>
      </c>
      <c r="C24" s="338"/>
      <c r="D24" s="67"/>
      <c r="E24" s="72"/>
      <c r="F24" s="72"/>
      <c r="G24" s="280" t="s">
        <v>59</v>
      </c>
      <c r="H24" s="428">
        <f>'受験料区分'!L26</f>
        <v>0</v>
      </c>
      <c r="I24" s="428"/>
      <c r="J24" s="428"/>
      <c r="K24" s="280" t="s">
        <v>58</v>
      </c>
      <c r="L24" s="424">
        <f>IF(G5="一般","一般",G5)</f>
        <v>0</v>
      </c>
      <c r="M24" s="425"/>
      <c r="N24" s="425"/>
      <c r="O24" s="426"/>
      <c r="P24" s="73"/>
      <c r="Q24" s="73"/>
      <c r="R24" s="73"/>
      <c r="S24" s="14"/>
      <c r="T24" s="14"/>
    </row>
    <row r="25" spans="2:20" s="12" customFormat="1" ht="19.5" customHeight="1" thickBot="1">
      <c r="B25" s="376"/>
      <c r="C25" s="339"/>
      <c r="D25" s="67"/>
      <c r="E25" s="72"/>
      <c r="F25" s="72"/>
      <c r="G25" s="281"/>
      <c r="H25" s="429"/>
      <c r="I25" s="429"/>
      <c r="J25" s="429"/>
      <c r="K25" s="281"/>
      <c r="L25" s="385">
        <f>IF(OR(G7="会員",G9="Yes"),"個人会員　または　団体会員に所属",G7)</f>
        <v>0</v>
      </c>
      <c r="M25" s="386"/>
      <c r="N25" s="386"/>
      <c r="O25" s="387"/>
      <c r="P25" s="73"/>
      <c r="Q25" s="73"/>
      <c r="R25" s="73"/>
      <c r="S25" s="14"/>
      <c r="T25" s="14"/>
    </row>
    <row r="26" spans="2:20" s="12" customFormat="1" ht="19.5" customHeight="1" thickBot="1">
      <c r="B26" s="377"/>
      <c r="C26" s="340"/>
      <c r="D26" s="67"/>
      <c r="E26" s="72"/>
      <c r="F26" s="72"/>
      <c r="G26" s="282"/>
      <c r="H26" s="430"/>
      <c r="I26" s="430"/>
      <c r="J26" s="430"/>
      <c r="K26" s="282"/>
      <c r="L26" s="418" t="str">
        <f>IF(G21="能力のみ","能力試験のみ","知識試験 &amp; 能力試験")</f>
        <v>知識試験 &amp; 能力試験</v>
      </c>
      <c r="M26" s="419"/>
      <c r="N26" s="419"/>
      <c r="O26" s="420"/>
      <c r="P26" s="73"/>
      <c r="Q26" s="73"/>
      <c r="R26" s="73"/>
      <c r="S26" s="14"/>
      <c r="T26" s="14"/>
    </row>
    <row r="27" spans="2:20" s="12" customFormat="1" ht="37.5" customHeight="1" thickTop="1">
      <c r="B27" s="74"/>
      <c r="C27" s="75"/>
      <c r="D27" s="75"/>
      <c r="E27" s="76"/>
      <c r="F27" s="76"/>
      <c r="G27" s="77"/>
      <c r="H27" s="2"/>
      <c r="I27" s="6" t="s">
        <v>113</v>
      </c>
      <c r="J27" s="2"/>
      <c r="K27" s="77"/>
      <c r="L27" s="3"/>
      <c r="M27" s="78"/>
      <c r="N27" s="79"/>
      <c r="O27" s="79"/>
      <c r="P27" s="79"/>
      <c r="Q27" s="79"/>
      <c r="R27" s="73"/>
      <c r="S27" s="14"/>
      <c r="T27" s="14"/>
    </row>
    <row r="28" spans="2:20" s="12" customFormat="1" ht="27" customHeight="1" thickBot="1">
      <c r="B28" s="72"/>
      <c r="C28" s="72"/>
      <c r="D28" s="72"/>
      <c r="E28" s="258" t="s">
        <v>188</v>
      </c>
      <c r="F28" s="72"/>
      <c r="G28" s="72"/>
      <c r="H28" s="72"/>
      <c r="I28" s="72"/>
      <c r="J28" s="72"/>
      <c r="K28" s="306"/>
      <c r="L28" s="306"/>
      <c r="M28" s="306"/>
      <c r="N28" s="306"/>
      <c r="O28" s="306"/>
      <c r="P28" s="72"/>
      <c r="Q28" s="72"/>
      <c r="R28" s="72"/>
      <c r="S28" s="14"/>
      <c r="T28" s="14"/>
    </row>
    <row r="29" spans="2:18" ht="26.25" customHeight="1" thickBot="1" thickTop="1">
      <c r="B29" s="334" t="s">
        <v>32</v>
      </c>
      <c r="C29" s="378"/>
      <c r="D29" s="67"/>
      <c r="E29" s="427"/>
      <c r="F29" s="80"/>
      <c r="G29" s="217" t="s">
        <v>91</v>
      </c>
      <c r="H29" s="315">
        <f>G12</f>
        <v>0</v>
      </c>
      <c r="I29" s="316"/>
      <c r="J29" s="81"/>
      <c r="K29" s="336" t="s">
        <v>92</v>
      </c>
      <c r="L29" s="82"/>
      <c r="M29" s="81"/>
      <c r="N29" s="332" t="s">
        <v>92</v>
      </c>
      <c r="O29" s="333"/>
      <c r="P29" s="278" t="s">
        <v>93</v>
      </c>
      <c r="Q29" s="279"/>
      <c r="R29" s="83"/>
    </row>
    <row r="30" spans="2:18" ht="26.25" customHeight="1">
      <c r="B30" s="335"/>
      <c r="C30" s="379"/>
      <c r="D30" s="67"/>
      <c r="E30" s="427"/>
      <c r="F30" s="80"/>
      <c r="G30" s="86" t="s">
        <v>0</v>
      </c>
      <c r="H30" s="325">
        <f>G11</f>
        <v>0</v>
      </c>
      <c r="I30" s="326"/>
      <c r="J30" s="87"/>
      <c r="K30" s="337"/>
      <c r="L30" s="242"/>
      <c r="M30" s="88"/>
      <c r="N30" s="341"/>
      <c r="O30" s="283"/>
      <c r="P30" s="322"/>
      <c r="Q30" s="383"/>
      <c r="R30" s="67"/>
    </row>
    <row r="31" spans="2:18" ht="26.25" customHeight="1" thickBot="1">
      <c r="B31" s="318" t="s">
        <v>33</v>
      </c>
      <c r="C31" s="307"/>
      <c r="D31" s="83"/>
      <c r="E31" s="427"/>
      <c r="F31" s="67"/>
      <c r="G31" s="89" t="s">
        <v>34</v>
      </c>
      <c r="H31" s="320">
        <f>G13</f>
        <v>0</v>
      </c>
      <c r="I31" s="321"/>
      <c r="J31" s="81"/>
      <c r="K31" s="416" t="s">
        <v>93</v>
      </c>
      <c r="L31" s="90"/>
      <c r="M31" s="11"/>
      <c r="N31" s="342"/>
      <c r="O31" s="283"/>
      <c r="P31" s="323"/>
      <c r="Q31" s="383"/>
      <c r="R31" s="67"/>
    </row>
    <row r="32" spans="2:18" ht="26.25" customHeight="1" thickBot="1" thickTop="1">
      <c r="B32" s="319"/>
      <c r="C32" s="308"/>
      <c r="D32" s="83"/>
      <c r="E32" s="427"/>
      <c r="F32" s="91"/>
      <c r="G32" s="11"/>
      <c r="H32" s="11"/>
      <c r="I32" s="11"/>
      <c r="J32" s="11"/>
      <c r="K32" s="417"/>
      <c r="L32" s="240"/>
      <c r="M32" s="11"/>
      <c r="N32" s="343"/>
      <c r="O32" s="284"/>
      <c r="P32" s="324"/>
      <c r="Q32" s="384"/>
      <c r="R32" s="67"/>
    </row>
    <row r="33" spans="2:18" ht="43.5" customHeight="1" thickTop="1">
      <c r="B33" s="92"/>
      <c r="C33" s="83"/>
      <c r="D33" s="83"/>
      <c r="E33" s="427"/>
      <c r="F33" s="256"/>
      <c r="G33" s="255"/>
      <c r="H33" s="11"/>
      <c r="I33" s="11"/>
      <c r="J33" s="11"/>
      <c r="K33" s="83"/>
      <c r="L33" s="67"/>
      <c r="M33" s="11"/>
      <c r="N33" s="67"/>
      <c r="O33" s="67"/>
      <c r="P33" s="67"/>
      <c r="Q33" s="93"/>
      <c r="R33" s="67"/>
    </row>
    <row r="34" spans="2:18" ht="43.5" customHeight="1">
      <c r="B34" s="74"/>
      <c r="C34" s="94"/>
      <c r="D34" s="94"/>
      <c r="E34" s="410" t="s">
        <v>191</v>
      </c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2"/>
      <c r="R34" s="67"/>
    </row>
    <row r="35" spans="2:18" ht="14.25" customHeight="1">
      <c r="B35" s="92"/>
      <c r="C35" s="83"/>
      <c r="D35" s="83"/>
      <c r="E35" s="210"/>
      <c r="F35" s="210"/>
      <c r="G35" s="211"/>
      <c r="H35" s="211"/>
      <c r="I35" s="211"/>
      <c r="J35" s="211"/>
      <c r="K35" s="83"/>
      <c r="L35" s="67"/>
      <c r="M35" s="211"/>
      <c r="N35" s="67"/>
      <c r="O35" s="67"/>
      <c r="P35" s="67"/>
      <c r="Q35" s="67"/>
      <c r="R35" s="67"/>
    </row>
    <row r="36" spans="2:20" s="97" customFormat="1" ht="21" customHeight="1">
      <c r="B36" s="248" t="s">
        <v>151</v>
      </c>
      <c r="C36" s="209"/>
      <c r="D36" s="209"/>
      <c r="E36" s="209"/>
      <c r="F36" s="209"/>
      <c r="G36" s="209"/>
      <c r="H36" s="209"/>
      <c r="I36" s="317"/>
      <c r="J36" s="317"/>
      <c r="K36" s="317"/>
      <c r="L36" s="209"/>
      <c r="M36" s="209"/>
      <c r="N36" s="209"/>
      <c r="O36" s="209"/>
      <c r="P36" s="209"/>
      <c r="Q36" s="209"/>
      <c r="R36" s="95"/>
      <c r="S36" s="96"/>
      <c r="T36" s="96"/>
    </row>
    <row r="37" spans="2:20" s="97" customFormat="1" ht="24" customHeight="1">
      <c r="B37" s="248"/>
      <c r="C37" s="218" t="s">
        <v>170</v>
      </c>
      <c r="D37" s="209"/>
      <c r="E37" s="209"/>
      <c r="F37" s="209"/>
      <c r="G37" s="209"/>
      <c r="H37" s="209"/>
      <c r="I37" s="241"/>
      <c r="J37" s="241"/>
      <c r="K37" s="241"/>
      <c r="L37" s="209"/>
      <c r="M37" s="209"/>
      <c r="N37" s="209"/>
      <c r="O37" s="209"/>
      <c r="P37" s="209"/>
      <c r="Q37" s="209"/>
      <c r="R37" s="95"/>
      <c r="S37" s="96"/>
      <c r="T37" s="96"/>
    </row>
    <row r="38" spans="2:20" s="97" customFormat="1" ht="24" customHeight="1" thickBot="1">
      <c r="B38" s="249" t="s">
        <v>169</v>
      </c>
      <c r="C38" s="230" t="s">
        <v>163</v>
      </c>
      <c r="D38" s="221"/>
      <c r="E38" s="220" t="s">
        <v>171</v>
      </c>
      <c r="F38" s="221"/>
      <c r="G38" s="221"/>
      <c r="H38" s="221"/>
      <c r="I38" s="222"/>
      <c r="J38" s="222"/>
      <c r="K38" s="222"/>
      <c r="L38" s="221"/>
      <c r="M38" s="221"/>
      <c r="N38" s="221"/>
      <c r="O38" s="221"/>
      <c r="P38" s="221"/>
      <c r="Q38" s="223"/>
      <c r="R38" s="95"/>
      <c r="S38" s="96"/>
      <c r="T38" s="96"/>
    </row>
    <row r="39" spans="2:18" ht="30.75" customHeight="1">
      <c r="B39" s="245" t="s">
        <v>175</v>
      </c>
      <c r="C39" s="250" t="s">
        <v>160</v>
      </c>
      <c r="D39" s="224"/>
      <c r="E39" s="220" t="s">
        <v>168</v>
      </c>
      <c r="F39" s="225"/>
      <c r="G39" s="225"/>
      <c r="H39" s="226"/>
      <c r="I39" s="226"/>
      <c r="J39" s="226"/>
      <c r="K39" s="226"/>
      <c r="L39" s="227"/>
      <c r="M39" s="227"/>
      <c r="N39" s="227"/>
      <c r="O39" s="225"/>
      <c r="P39" s="225"/>
      <c r="Q39" s="228"/>
      <c r="R39" s="98"/>
    </row>
    <row r="40" spans="2:18" ht="27" customHeight="1">
      <c r="B40" s="246" t="s">
        <v>175</v>
      </c>
      <c r="C40" s="251" t="s">
        <v>159</v>
      </c>
      <c r="D40" s="224"/>
      <c r="E40" s="220" t="s">
        <v>165</v>
      </c>
      <c r="F40" s="227"/>
      <c r="G40" s="227"/>
      <c r="H40" s="226"/>
      <c r="I40" s="226"/>
      <c r="J40" s="226"/>
      <c r="K40" s="226"/>
      <c r="L40" s="227"/>
      <c r="M40" s="227"/>
      <c r="N40" s="227"/>
      <c r="O40" s="225"/>
      <c r="P40" s="225"/>
      <c r="Q40" s="228"/>
      <c r="R40" s="98"/>
    </row>
    <row r="41" spans="2:18" ht="27" customHeight="1">
      <c r="B41" s="246" t="s">
        <v>175</v>
      </c>
      <c r="C41" s="250" t="s">
        <v>161</v>
      </c>
      <c r="D41" s="224"/>
      <c r="E41" s="220" t="s">
        <v>166</v>
      </c>
      <c r="F41" s="227"/>
      <c r="G41" s="227"/>
      <c r="H41" s="226"/>
      <c r="I41" s="226"/>
      <c r="J41" s="226"/>
      <c r="K41" s="226"/>
      <c r="L41" s="227"/>
      <c r="M41" s="227"/>
      <c r="N41" s="227"/>
      <c r="O41" s="225"/>
      <c r="P41" s="225"/>
      <c r="Q41" s="228"/>
      <c r="R41" s="98"/>
    </row>
    <row r="42" spans="2:18" ht="27" customHeight="1" thickBot="1">
      <c r="B42" s="247" t="s">
        <v>175</v>
      </c>
      <c r="C42" s="252" t="s">
        <v>164</v>
      </c>
      <c r="D42" s="224"/>
      <c r="E42" s="220" t="s">
        <v>167</v>
      </c>
      <c r="F42" s="225"/>
      <c r="G42" s="301" t="str">
        <f>IF(G5="学生","あなたは必要です","あなたは不要です")</f>
        <v>あなたは不要です</v>
      </c>
      <c r="H42" s="301"/>
      <c r="I42" s="301"/>
      <c r="J42" s="301"/>
      <c r="K42" s="301"/>
      <c r="L42" s="301"/>
      <c r="M42" s="301"/>
      <c r="N42" s="301"/>
      <c r="O42" s="301"/>
      <c r="P42" s="301"/>
      <c r="Q42" s="229"/>
      <c r="R42" s="98"/>
    </row>
    <row r="43" spans="2:18" ht="27" customHeight="1" thickBot="1">
      <c r="B43" s="247" t="s">
        <v>175</v>
      </c>
      <c r="C43" s="252" t="s">
        <v>186</v>
      </c>
      <c r="D43" s="224"/>
      <c r="E43" s="220" t="s">
        <v>187</v>
      </c>
      <c r="F43" s="225"/>
      <c r="G43" s="301" t="str">
        <f>IF(G21="能力試験のみ","あなたは必要です","あなたは不要です")</f>
        <v>あなたは不要です</v>
      </c>
      <c r="H43" s="301"/>
      <c r="I43" s="301"/>
      <c r="J43" s="301"/>
      <c r="K43" s="301"/>
      <c r="L43" s="301"/>
      <c r="M43" s="301"/>
      <c r="N43" s="301"/>
      <c r="O43" s="301"/>
      <c r="P43" s="301"/>
      <c r="Q43" s="229"/>
      <c r="R43" s="98"/>
    </row>
    <row r="44" spans="2:18" ht="27" customHeight="1">
      <c r="B44" s="99"/>
      <c r="C44" s="274" t="s">
        <v>111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98"/>
    </row>
    <row r="45" spans="2:18" ht="18.75" customHeight="1">
      <c r="B45" s="99"/>
      <c r="C45" s="100" t="s">
        <v>112</v>
      </c>
      <c r="E45" s="1" t="s">
        <v>152</v>
      </c>
      <c r="R45" s="98"/>
    </row>
    <row r="46" spans="2:18" ht="20.25" customHeight="1">
      <c r="B46" s="105"/>
      <c r="C46" s="292">
        <f>IF(OR($G$21="B-1",$G$21="B-2"),"       実務経験１５年以上の方は、卒業証明書(写し）の提出は不要です。","")</f>
      </c>
      <c r="D46" s="292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106"/>
    </row>
    <row r="47" spans="2:18" ht="27.75" customHeight="1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 ht="27.75" customHeight="1">
      <c r="B48" s="294" t="s">
        <v>76</v>
      </c>
      <c r="C48" s="294"/>
      <c r="D48" s="294"/>
      <c r="E48" s="294"/>
      <c r="F48" s="294"/>
      <c r="G48" s="294"/>
      <c r="H48" s="294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20" s="112" customFormat="1" ht="15" customHeight="1">
      <c r="B49" s="108"/>
      <c r="C49" s="108"/>
      <c r="D49" s="108"/>
      <c r="E49" s="108"/>
      <c r="F49" s="108"/>
      <c r="G49" s="109"/>
      <c r="H49" s="110"/>
      <c r="I49" s="110"/>
      <c r="J49" s="110"/>
      <c r="K49" s="107"/>
      <c r="L49" s="110"/>
      <c r="M49" s="107"/>
      <c r="N49" s="107"/>
      <c r="O49" s="107"/>
      <c r="P49" s="107"/>
      <c r="Q49" s="107"/>
      <c r="R49" s="107"/>
      <c r="S49" s="111"/>
      <c r="T49" s="111"/>
    </row>
    <row r="50" spans="2:18" ht="15" customHeight="1">
      <c r="B50" s="113"/>
      <c r="C50" s="108"/>
      <c r="D50" s="108"/>
      <c r="E50" s="108"/>
      <c r="F50" s="108"/>
      <c r="G50" s="109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2:20" s="12" customFormat="1" ht="15" customHeight="1">
      <c r="B51" s="114" t="s">
        <v>94</v>
      </c>
      <c r="C51" s="108"/>
      <c r="D51" s="108"/>
      <c r="E51" s="108"/>
      <c r="F51" s="108"/>
      <c r="G51" s="109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4"/>
      <c r="T51" s="14"/>
    </row>
    <row r="52" spans="2:20" ht="15" customHeight="1" thickBot="1">
      <c r="B52" s="115"/>
      <c r="C52" s="116" t="s">
        <v>68</v>
      </c>
      <c r="D52" s="116"/>
      <c r="E52" s="113" t="s">
        <v>136</v>
      </c>
      <c r="F52" s="113"/>
      <c r="G52" s="117"/>
      <c r="H52" s="118" t="s">
        <v>132</v>
      </c>
      <c r="I52" s="118"/>
      <c r="J52" s="119"/>
      <c r="K52" s="120"/>
      <c r="L52" s="116"/>
      <c r="M52" s="121"/>
      <c r="N52" s="121"/>
      <c r="O52" s="107"/>
      <c r="P52" s="107"/>
      <c r="Q52" s="107"/>
      <c r="R52" s="107"/>
      <c r="S52" s="122"/>
      <c r="T52" s="123"/>
    </row>
    <row r="53" spans="2:20" ht="15" customHeight="1" thickBot="1">
      <c r="B53" s="124"/>
      <c r="C53" s="109"/>
      <c r="D53" s="109"/>
      <c r="E53" s="113" t="s">
        <v>95</v>
      </c>
      <c r="F53" s="212"/>
      <c r="G53" s="213"/>
      <c r="H53" s="289"/>
      <c r="I53" s="290"/>
      <c r="J53" s="290"/>
      <c r="K53" s="290"/>
      <c r="L53" s="290"/>
      <c r="M53" s="291"/>
      <c r="N53" s="121"/>
      <c r="O53" s="107"/>
      <c r="P53" s="107"/>
      <c r="Q53" s="107"/>
      <c r="R53" s="107"/>
      <c r="S53" s="125"/>
      <c r="T53" s="123"/>
    </row>
    <row r="54" spans="2:20" ht="15" customHeight="1">
      <c r="B54" s="121"/>
      <c r="C54" s="109"/>
      <c r="D54" s="109"/>
      <c r="E54" s="113" t="s">
        <v>96</v>
      </c>
      <c r="F54" s="113"/>
      <c r="G54" s="126"/>
      <c r="H54" s="127"/>
      <c r="I54" s="128"/>
      <c r="J54" s="115"/>
      <c r="K54" s="115"/>
      <c r="L54" s="126"/>
      <c r="M54" s="115"/>
      <c r="N54" s="115"/>
      <c r="O54" s="129"/>
      <c r="P54" s="129"/>
      <c r="Q54" s="129"/>
      <c r="R54" s="129"/>
      <c r="S54" s="125"/>
      <c r="T54" s="123"/>
    </row>
    <row r="55" spans="2:20" ht="15" customHeight="1" thickBot="1">
      <c r="B55" s="124"/>
      <c r="C55" s="109"/>
      <c r="D55" s="109"/>
      <c r="E55" s="113" t="s">
        <v>97</v>
      </c>
      <c r="F55" s="113"/>
      <c r="G55" s="117"/>
      <c r="H55" s="130" t="s">
        <v>60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25"/>
      <c r="T55" s="123"/>
    </row>
    <row r="56" spans="2:20" ht="15" customHeight="1" thickBot="1">
      <c r="B56" s="124"/>
      <c r="C56" s="109"/>
      <c r="D56" s="109"/>
      <c r="E56" s="121"/>
      <c r="F56" s="113"/>
      <c r="G56" s="117"/>
      <c r="H56" s="286"/>
      <c r="I56" s="287"/>
      <c r="J56" s="287"/>
      <c r="K56" s="287"/>
      <c r="L56" s="287"/>
      <c r="M56" s="287"/>
      <c r="N56" s="287"/>
      <c r="O56" s="287"/>
      <c r="P56" s="287"/>
      <c r="Q56" s="288"/>
      <c r="R56" s="126"/>
      <c r="S56" s="131"/>
      <c r="T56" s="123"/>
    </row>
    <row r="57" spans="2:20" ht="15" customHeight="1">
      <c r="B57" s="124"/>
      <c r="C57" s="109"/>
      <c r="D57" s="109"/>
      <c r="E57" s="85"/>
      <c r="F57" s="121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31"/>
      <c r="T57" s="123"/>
    </row>
    <row r="58" spans="2:19" ht="15" customHeight="1">
      <c r="B58" s="124"/>
      <c r="C58" s="108"/>
      <c r="D58" s="108"/>
      <c r="E58" s="108"/>
      <c r="F58" s="108"/>
      <c r="G58" s="109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29"/>
      <c r="S58" s="96"/>
    </row>
    <row r="59" spans="2:20" s="12" customFormat="1" ht="15" customHeight="1">
      <c r="B59" s="114" t="s">
        <v>98</v>
      </c>
      <c r="C59" s="108"/>
      <c r="D59" s="108"/>
      <c r="E59" s="108"/>
      <c r="F59" s="108"/>
      <c r="G59" s="109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29"/>
      <c r="S59" s="132"/>
      <c r="T59" s="14"/>
    </row>
    <row r="60" spans="2:20" ht="15" customHeight="1" thickBot="1">
      <c r="B60" s="124"/>
      <c r="C60" s="116" t="s">
        <v>68</v>
      </c>
      <c r="D60" s="116"/>
      <c r="E60" s="108" t="s">
        <v>99</v>
      </c>
      <c r="F60" s="108"/>
      <c r="G60" s="117"/>
      <c r="H60" s="118" t="s">
        <v>132</v>
      </c>
      <c r="I60" s="118"/>
      <c r="J60" s="119"/>
      <c r="K60" s="120"/>
      <c r="L60" s="116"/>
      <c r="M60" s="121"/>
      <c r="N60" s="121"/>
      <c r="O60" s="107"/>
      <c r="P60" s="107"/>
      <c r="Q60" s="107"/>
      <c r="R60" s="129"/>
      <c r="S60" s="133"/>
      <c r="T60" s="123"/>
    </row>
    <row r="61" spans="2:20" ht="15" customHeight="1" thickBot="1">
      <c r="B61" s="134"/>
      <c r="C61" s="107"/>
      <c r="D61" s="107"/>
      <c r="E61" s="108" t="s">
        <v>100</v>
      </c>
      <c r="F61" s="108"/>
      <c r="G61" s="135"/>
      <c r="H61" s="289"/>
      <c r="I61" s="290"/>
      <c r="J61" s="290"/>
      <c r="K61" s="290"/>
      <c r="L61" s="290"/>
      <c r="M61" s="291"/>
      <c r="N61" s="121"/>
      <c r="O61" s="107"/>
      <c r="P61" s="107"/>
      <c r="Q61" s="107"/>
      <c r="R61" s="129"/>
      <c r="S61" s="136"/>
      <c r="T61" s="137"/>
    </row>
    <row r="62" spans="2:20" ht="15" customHeight="1">
      <c r="B62" s="134"/>
      <c r="C62" s="107"/>
      <c r="D62" s="107"/>
      <c r="E62" s="108" t="s">
        <v>101</v>
      </c>
      <c r="F62" s="108"/>
      <c r="G62" s="126"/>
      <c r="H62" s="127"/>
      <c r="I62" s="128"/>
      <c r="J62" s="115"/>
      <c r="K62" s="115"/>
      <c r="L62" s="126"/>
      <c r="M62" s="115"/>
      <c r="N62" s="115"/>
      <c r="O62" s="129"/>
      <c r="P62" s="129"/>
      <c r="Q62" s="129"/>
      <c r="R62" s="129"/>
      <c r="S62" s="136"/>
      <c r="T62" s="137"/>
    </row>
    <row r="63" spans="2:20" ht="15" customHeight="1">
      <c r="B63" s="134"/>
      <c r="C63" s="107"/>
      <c r="D63" s="107"/>
      <c r="E63" s="108" t="s">
        <v>102</v>
      </c>
      <c r="F63" s="108"/>
      <c r="G63" s="117"/>
      <c r="H63" s="85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36"/>
      <c r="T63" s="137"/>
    </row>
    <row r="64" spans="2:20" ht="15" customHeight="1" thickBot="1">
      <c r="B64" s="134"/>
      <c r="C64" s="107"/>
      <c r="D64" s="107"/>
      <c r="E64" s="108" t="s">
        <v>103</v>
      </c>
      <c r="F64" s="108"/>
      <c r="G64" s="117"/>
      <c r="H64" s="130" t="s">
        <v>60</v>
      </c>
      <c r="I64" s="85"/>
      <c r="J64" s="85"/>
      <c r="K64" s="85"/>
      <c r="L64" s="85"/>
      <c r="M64" s="85"/>
      <c r="N64" s="85"/>
      <c r="O64" s="85"/>
      <c r="P64" s="85"/>
      <c r="Q64" s="85"/>
      <c r="R64" s="126"/>
      <c r="S64" s="136"/>
      <c r="T64" s="137"/>
    </row>
    <row r="65" spans="2:20" ht="15" customHeight="1" thickBot="1">
      <c r="B65" s="134"/>
      <c r="C65" s="107"/>
      <c r="D65" s="107"/>
      <c r="E65" s="108" t="s">
        <v>104</v>
      </c>
      <c r="F65" s="108"/>
      <c r="G65" s="109"/>
      <c r="H65" s="286"/>
      <c r="I65" s="287"/>
      <c r="J65" s="287"/>
      <c r="K65" s="287"/>
      <c r="L65" s="287"/>
      <c r="M65" s="287"/>
      <c r="N65" s="287"/>
      <c r="O65" s="287"/>
      <c r="P65" s="287"/>
      <c r="Q65" s="288"/>
      <c r="R65" s="129"/>
      <c r="S65" s="136"/>
      <c r="T65" s="137"/>
    </row>
    <row r="66" spans="2:20" ht="15" customHeight="1">
      <c r="B66" s="134"/>
      <c r="C66" s="107"/>
      <c r="D66" s="107"/>
      <c r="E66" s="121"/>
      <c r="F66" s="121"/>
      <c r="G66" s="109"/>
      <c r="H66" s="107"/>
      <c r="I66" s="107"/>
      <c r="J66" s="107"/>
      <c r="K66" s="124"/>
      <c r="L66" s="107"/>
      <c r="M66" s="124"/>
      <c r="N66" s="124"/>
      <c r="O66" s="107"/>
      <c r="P66" s="107"/>
      <c r="Q66" s="107"/>
      <c r="R66" s="129"/>
      <c r="S66" s="136"/>
      <c r="T66" s="137"/>
    </row>
    <row r="67" spans="2:19" ht="15" customHeight="1">
      <c r="B67" s="121"/>
      <c r="C67" s="108"/>
      <c r="D67" s="108"/>
      <c r="E67" s="108"/>
      <c r="F67" s="108"/>
      <c r="G67" s="109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29"/>
      <c r="S67" s="96"/>
    </row>
    <row r="68" spans="2:20" s="12" customFormat="1" ht="15" customHeight="1">
      <c r="B68" s="114" t="s">
        <v>105</v>
      </c>
      <c r="C68" s="108"/>
      <c r="D68" s="108"/>
      <c r="E68" s="108"/>
      <c r="F68" s="108"/>
      <c r="G68" s="109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29"/>
      <c r="S68" s="132"/>
      <c r="T68" s="14"/>
    </row>
    <row r="69" spans="2:20" ht="15" customHeight="1" thickBot="1">
      <c r="B69" s="124"/>
      <c r="C69" s="116" t="s">
        <v>68</v>
      </c>
      <c r="D69" s="116"/>
      <c r="E69" s="108" t="s">
        <v>106</v>
      </c>
      <c r="F69" s="108"/>
      <c r="G69" s="117"/>
      <c r="H69" s="118" t="s">
        <v>132</v>
      </c>
      <c r="I69" s="118"/>
      <c r="J69" s="119"/>
      <c r="K69" s="120"/>
      <c r="L69" s="116"/>
      <c r="M69" s="121"/>
      <c r="N69" s="121"/>
      <c r="O69" s="107"/>
      <c r="P69" s="107"/>
      <c r="Q69" s="107"/>
      <c r="R69" s="129"/>
      <c r="S69" s="133"/>
      <c r="T69" s="123"/>
    </row>
    <row r="70" spans="2:20" ht="15" customHeight="1" thickBot="1">
      <c r="B70" s="124"/>
      <c r="C70" s="107"/>
      <c r="D70" s="107"/>
      <c r="E70" s="108" t="s">
        <v>107</v>
      </c>
      <c r="F70" s="108"/>
      <c r="G70" s="135"/>
      <c r="H70" s="289"/>
      <c r="I70" s="290"/>
      <c r="J70" s="290"/>
      <c r="K70" s="290"/>
      <c r="L70" s="290"/>
      <c r="M70" s="291"/>
      <c r="N70" s="121"/>
      <c r="O70" s="107"/>
      <c r="P70" s="107"/>
      <c r="Q70" s="107"/>
      <c r="R70" s="129"/>
      <c r="S70" s="136"/>
      <c r="T70" s="123"/>
    </row>
    <row r="71" spans="2:20" ht="15" customHeight="1">
      <c r="B71" s="121"/>
      <c r="C71" s="107"/>
      <c r="D71" s="107"/>
      <c r="E71" s="108" t="s">
        <v>104</v>
      </c>
      <c r="F71" s="108"/>
      <c r="G71" s="126"/>
      <c r="H71" s="127"/>
      <c r="I71" s="128"/>
      <c r="J71" s="115"/>
      <c r="K71" s="115"/>
      <c r="L71" s="126"/>
      <c r="M71" s="115"/>
      <c r="N71" s="115"/>
      <c r="O71" s="129"/>
      <c r="P71" s="129"/>
      <c r="Q71" s="129"/>
      <c r="R71" s="129"/>
      <c r="S71" s="136"/>
      <c r="T71" s="138"/>
    </row>
    <row r="72" spans="2:19" ht="15" customHeight="1" thickBot="1">
      <c r="B72" s="121"/>
      <c r="C72" s="107"/>
      <c r="D72" s="107"/>
      <c r="E72" s="124"/>
      <c r="F72" s="124"/>
      <c r="G72" s="117"/>
      <c r="H72" s="130" t="s">
        <v>60</v>
      </c>
      <c r="I72" s="127"/>
      <c r="J72" s="117"/>
      <c r="K72" s="117"/>
      <c r="L72" s="117"/>
      <c r="M72" s="117"/>
      <c r="N72" s="117"/>
      <c r="O72" s="117"/>
      <c r="P72" s="117"/>
      <c r="Q72" s="117"/>
      <c r="R72" s="117"/>
      <c r="S72" s="96"/>
    </row>
    <row r="73" spans="2:19" ht="15" customHeight="1" thickBot="1">
      <c r="B73" s="121"/>
      <c r="C73" s="107"/>
      <c r="D73" s="107"/>
      <c r="E73" s="124"/>
      <c r="F73" s="124"/>
      <c r="G73" s="117"/>
      <c r="H73" s="286"/>
      <c r="I73" s="287"/>
      <c r="J73" s="287"/>
      <c r="K73" s="287"/>
      <c r="L73" s="287"/>
      <c r="M73" s="287"/>
      <c r="N73" s="287"/>
      <c r="O73" s="287"/>
      <c r="P73" s="287"/>
      <c r="Q73" s="288"/>
      <c r="R73" s="126"/>
      <c r="S73" s="96"/>
    </row>
    <row r="74" spans="2:18" ht="16.5" customHeight="1">
      <c r="B74" s="121"/>
      <c r="C74" s="107"/>
      <c r="D74" s="107"/>
      <c r="E74" s="124"/>
      <c r="F74" s="124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2:18" ht="16.5" customHeight="1">
      <c r="B75" s="121"/>
      <c r="C75" s="108"/>
      <c r="D75" s="108"/>
      <c r="E75" s="108"/>
      <c r="F75" s="108"/>
      <c r="G75" s="109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20" s="12" customFormat="1" ht="15" customHeight="1">
      <c r="B76" s="114" t="s">
        <v>108</v>
      </c>
      <c r="C76" s="108"/>
      <c r="D76" s="108"/>
      <c r="E76" s="108"/>
      <c r="F76" s="108"/>
      <c r="G76" s="109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4"/>
      <c r="T76" s="14"/>
    </row>
    <row r="77" spans="2:20" s="12" customFormat="1" ht="8.25" customHeight="1" thickBot="1">
      <c r="B77" s="139"/>
      <c r="C77" s="108"/>
      <c r="D77" s="108"/>
      <c r="E77" s="108"/>
      <c r="F77" s="108"/>
      <c r="G77" s="109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4"/>
      <c r="T77" s="14"/>
    </row>
    <row r="78" spans="2:18" ht="15" customHeight="1">
      <c r="B78" s="295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7"/>
      <c r="R78" s="140"/>
    </row>
    <row r="79" spans="2:18" ht="15" customHeight="1" thickBot="1">
      <c r="B79" s="298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300"/>
      <c r="R79" s="140"/>
    </row>
    <row r="80" spans="2:18" ht="9" customHeight="1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140"/>
      <c r="N80" s="140"/>
      <c r="O80" s="140"/>
      <c r="P80" s="140"/>
      <c r="Q80" s="140"/>
      <c r="R80" s="140"/>
    </row>
    <row r="81" spans="2:18" ht="15" customHeight="1">
      <c r="B81" s="108"/>
      <c r="C81" s="216" t="s">
        <v>109</v>
      </c>
      <c r="D81" s="108"/>
      <c r="E81" s="108"/>
      <c r="F81" s="113"/>
      <c r="G81" s="109"/>
      <c r="H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 ht="15" customHeight="1">
      <c r="B82" s="108"/>
      <c r="C82" s="108"/>
      <c r="D82" s="108"/>
      <c r="E82" s="108"/>
      <c r="F82" s="113"/>
      <c r="G82" s="109"/>
      <c r="H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9:17" ht="13.5">
      <c r="I83" s="285" t="s">
        <v>43</v>
      </c>
      <c r="J83" s="285"/>
      <c r="K83" s="285"/>
      <c r="L83" s="285"/>
      <c r="M83" s="285"/>
      <c r="N83" s="285"/>
      <c r="O83" s="285"/>
      <c r="P83" s="285"/>
      <c r="Q83" s="285"/>
    </row>
    <row r="84" ht="13.5">
      <c r="Q84" s="214" t="s">
        <v>198</v>
      </c>
    </row>
  </sheetData>
  <sheetProtection password="DCF7" sheet="1" selectLockedCells="1"/>
  <mergeCells count="83">
    <mergeCell ref="D21:F21"/>
    <mergeCell ref="G15:L15"/>
    <mergeCell ref="E34:Q34"/>
    <mergeCell ref="G18:L18"/>
    <mergeCell ref="K31:K32"/>
    <mergeCell ref="L26:O26"/>
    <mergeCell ref="G22:L22"/>
    <mergeCell ref="L24:O24"/>
    <mergeCell ref="E29:E33"/>
    <mergeCell ref="H24:J26"/>
    <mergeCell ref="G4:L4"/>
    <mergeCell ref="G9:L10"/>
    <mergeCell ref="G12:L12"/>
    <mergeCell ref="M4:Q4"/>
    <mergeCell ref="M12:Q12"/>
    <mergeCell ref="G19:L19"/>
    <mergeCell ref="G6:L6"/>
    <mergeCell ref="G5:L5"/>
    <mergeCell ref="B24:B26"/>
    <mergeCell ref="C29:C30"/>
    <mergeCell ref="M5:Q5"/>
    <mergeCell ref="M6:Q6"/>
    <mergeCell ref="M7:Q7"/>
    <mergeCell ref="Q30:Q32"/>
    <mergeCell ref="M19:Q19"/>
    <mergeCell ref="L25:O25"/>
    <mergeCell ref="M8:Q8"/>
    <mergeCell ref="M17:Q17"/>
    <mergeCell ref="B10:D10"/>
    <mergeCell ref="B20:C20"/>
    <mergeCell ref="B17:C18"/>
    <mergeCell ref="G13:L13"/>
    <mergeCell ref="G14:L14"/>
    <mergeCell ref="M18:Q18"/>
    <mergeCell ref="M9:Q10"/>
    <mergeCell ref="G21:L21"/>
    <mergeCell ref="N30:N32"/>
    <mergeCell ref="M21:Q21"/>
    <mergeCell ref="M14:Q14"/>
    <mergeCell ref="G16:L16"/>
    <mergeCell ref="M11:Q11"/>
    <mergeCell ref="M15:Q15"/>
    <mergeCell ref="G24:G26"/>
    <mergeCell ref="B31:B32"/>
    <mergeCell ref="H31:I31"/>
    <mergeCell ref="P30:P32"/>
    <mergeCell ref="H30:I30"/>
    <mergeCell ref="M16:Q16"/>
    <mergeCell ref="M13:Q13"/>
    <mergeCell ref="N29:O29"/>
    <mergeCell ref="B29:B30"/>
    <mergeCell ref="K29:K30"/>
    <mergeCell ref="C24:C26"/>
    <mergeCell ref="G43:P43"/>
    <mergeCell ref="G23:K23"/>
    <mergeCell ref="M22:Q22"/>
    <mergeCell ref="K28:O28"/>
    <mergeCell ref="C31:C32"/>
    <mergeCell ref="G20:L20"/>
    <mergeCell ref="M20:Q20"/>
    <mergeCell ref="H29:I29"/>
    <mergeCell ref="G42:P42"/>
    <mergeCell ref="I36:K36"/>
    <mergeCell ref="I83:Q83"/>
    <mergeCell ref="H56:Q56"/>
    <mergeCell ref="H53:M53"/>
    <mergeCell ref="C46:Q46"/>
    <mergeCell ref="H61:M61"/>
    <mergeCell ref="B48:H48"/>
    <mergeCell ref="B78:Q79"/>
    <mergeCell ref="H73:Q73"/>
    <mergeCell ref="H70:M70"/>
    <mergeCell ref="H65:Q65"/>
    <mergeCell ref="M3:Q3"/>
    <mergeCell ref="G3:L3"/>
    <mergeCell ref="G7:L7"/>
    <mergeCell ref="G8:L8"/>
    <mergeCell ref="G11:L11"/>
    <mergeCell ref="C44:Q44"/>
    <mergeCell ref="G17:L17"/>
    <mergeCell ref="P29:Q29"/>
    <mergeCell ref="K24:K26"/>
    <mergeCell ref="O30:O32"/>
  </mergeCells>
  <conditionalFormatting sqref="G22:L22">
    <cfRule type="expression" priority="2" dxfId="0">
      <formula>AND($G$21&lt;&gt;"能力試験のみ",$G$21&lt;&gt;"")</formula>
    </cfRule>
  </conditionalFormatting>
  <conditionalFormatting sqref="G8:L8">
    <cfRule type="expression" priority="1" dxfId="0" stopIfTrue="1">
      <formula>AND($G$7&lt;&gt;"会員",$G$7&lt;&gt;"")</formula>
    </cfRule>
  </conditionalFormatting>
  <dataValidations count="12">
    <dataValidation type="list" allowBlank="1" showInputMessage="1" showErrorMessage="1" sqref="G61">
      <formula1>$B$49:$B$52</formula1>
    </dataValidation>
    <dataValidation type="list" allowBlank="1" showInputMessage="1" showErrorMessage="1" sqref="H61:M61">
      <formula1>Q2受験動機</formula1>
    </dataValidation>
    <dataValidation type="list" allowBlank="1" showInputMessage="1" showErrorMessage="1" sqref="G5:L5">
      <formula1>受験料区分</formula1>
    </dataValidation>
    <dataValidation type="list" allowBlank="1" showInputMessage="1" showErrorMessage="1" sqref="G6:L6">
      <formula1>受験希望会場</formula1>
    </dataValidation>
    <dataValidation type="list" allowBlank="1" showInputMessage="1" showErrorMessage="1" sqref="G7:L7">
      <formula1>個人会員・非会員</formula1>
    </dataValidation>
    <dataValidation type="list" allowBlank="1" showInputMessage="1" showErrorMessage="1" sqref="G9:L10">
      <formula1>団体会員</formula1>
    </dataValidation>
    <dataValidation type="list" allowBlank="1" showInputMessage="1" showErrorMessage="1" sqref="G13:L13">
      <formula1>性別</formula1>
    </dataValidation>
    <dataValidation type="list" allowBlank="1" showInputMessage="1" showErrorMessage="1" sqref="H53:M53">
      <formula1>Q1きっかけ</formula1>
    </dataValidation>
    <dataValidation type="list" allowBlank="1" showInputMessage="1" showErrorMessage="1" sqref="H70:M70">
      <formula1>Q3手続き</formula1>
    </dataValidation>
    <dataValidation type="list" allowBlank="1" showInputMessage="1" showErrorMessage="1" sqref="G21:L21">
      <formula1>"知識＋能力試験,能力試験のみ"</formula1>
    </dataValidation>
    <dataValidation type="list" allowBlank="1" showInputMessage="1" showErrorMessage="1" sqref="B39:B41">
      <formula1>"未,済"</formula1>
    </dataValidation>
    <dataValidation type="list" allowBlank="1" showInputMessage="1" showErrorMessage="1" sqref="B42:B43">
      <formula1>"未,済,不要"</formula1>
    </dataValidation>
  </dataValidations>
  <hyperlinks>
    <hyperlink ref="E45" r:id="rId1" display="shiken@cmaj.org"/>
    <hyperlink ref="E10" r:id="rId2" display="団体会員企業リスト"/>
  </hyperlinks>
  <printOptions horizontalCentered="1" verticalCentered="1"/>
  <pageMargins left="0.4330708661417323" right="0.2362204724409449" top="0" bottom="0" header="0" footer="0"/>
  <pageSetup fitToHeight="0" fitToWidth="0" horizontalDpi="600" verticalDpi="600" orientation="portrait" paperSize="9" r:id="rId4"/>
  <rowBreaks count="1" manualBreakCount="1">
    <brk id="34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4"/>
  <sheetViews>
    <sheetView showGridLines="0" zoomScale="90" zoomScaleNormal="90" zoomScaleSheetLayoutView="100" zoomScalePageLayoutView="0" workbookViewId="0" topLeftCell="A1">
      <selection activeCell="F8" sqref="F8:H9"/>
    </sheetView>
  </sheetViews>
  <sheetFormatPr defaultColWidth="9.00390625" defaultRowHeight="13.5"/>
  <cols>
    <col min="1" max="1" width="3.25390625" style="85" customWidth="1"/>
    <col min="2" max="2" width="21.75390625" style="85" customWidth="1"/>
    <col min="3" max="3" width="31.125" style="85" hidden="1" customWidth="1"/>
    <col min="4" max="4" width="17.25390625" style="85" customWidth="1"/>
    <col min="5" max="5" width="9.875" style="85" customWidth="1"/>
    <col min="6" max="7" width="11.125" style="85" customWidth="1"/>
    <col min="8" max="8" width="9.375" style="85" customWidth="1"/>
    <col min="9" max="9" width="21.75390625" style="85" customWidth="1"/>
    <col min="10" max="10" width="23.25390625" style="85" customWidth="1"/>
    <col min="11" max="11" width="32.00390625" style="85" customWidth="1"/>
    <col min="12" max="12" width="15.50390625" style="85" customWidth="1"/>
    <col min="13" max="13" width="11.00390625" style="85" customWidth="1"/>
    <col min="14" max="16384" width="9.00390625" style="85" customWidth="1"/>
  </cols>
  <sheetData>
    <row r="1" spans="1:11" s="142" customFormat="1" ht="23.25" customHeight="1">
      <c r="A1" s="488" t="s">
        <v>199</v>
      </c>
      <c r="B1" s="488"/>
      <c r="C1" s="488"/>
      <c r="D1" s="488"/>
      <c r="E1" s="488"/>
      <c r="F1" s="488"/>
      <c r="G1" s="488"/>
      <c r="H1" s="488"/>
      <c r="I1" s="488"/>
      <c r="J1" s="141"/>
      <c r="K1" s="167" t="s">
        <v>114</v>
      </c>
    </row>
    <row r="2" spans="1:11" s="142" customFormat="1" ht="23.25" customHeight="1">
      <c r="A2" s="489" t="s">
        <v>133</v>
      </c>
      <c r="B2" s="489"/>
      <c r="C2" s="489"/>
      <c r="D2" s="489"/>
      <c r="E2" s="489"/>
      <c r="F2" s="489"/>
      <c r="G2" s="143"/>
      <c r="H2" s="144"/>
      <c r="I2" s="145"/>
      <c r="J2" s="484" t="s">
        <v>69</v>
      </c>
      <c r="K2" s="484"/>
    </row>
    <row r="3" spans="2:11" s="142" customFormat="1" ht="15" customHeight="1">
      <c r="B3" s="141"/>
      <c r="C3" s="141"/>
      <c r="D3" s="146"/>
      <c r="E3" s="143"/>
      <c r="F3" s="143"/>
      <c r="G3" s="143"/>
      <c r="H3" s="143"/>
      <c r="I3" s="141"/>
      <c r="J3" s="141"/>
      <c r="K3" s="141"/>
    </row>
    <row r="4" spans="2:11" s="142" customFormat="1" ht="17.25" customHeight="1">
      <c r="B4" s="141"/>
      <c r="C4" s="141"/>
      <c r="D4" s="238" t="s">
        <v>70</v>
      </c>
      <c r="E4" s="441">
        <f>CCMJ!G11</f>
        <v>0</v>
      </c>
      <c r="F4" s="442"/>
      <c r="G4" s="442" t="s">
        <v>177</v>
      </c>
      <c r="H4" s="442"/>
      <c r="I4" s="148">
        <f>IF(CCMJ!G7="会員",CCMJ!G8,"")</f>
      </c>
      <c r="J4" s="147" t="s">
        <v>200</v>
      </c>
      <c r="K4" s="166" t="s">
        <v>135</v>
      </c>
    </row>
    <row r="5" spans="2:11" s="142" customFormat="1" ht="15" customHeight="1" thickBot="1">
      <c r="B5" s="150"/>
      <c r="C5" s="150"/>
      <c r="D5" s="150"/>
      <c r="E5" s="149"/>
      <c r="F5" s="150"/>
      <c r="G5" s="150"/>
      <c r="H5" s="150"/>
      <c r="I5" s="150"/>
      <c r="J5" s="150"/>
      <c r="K5" s="150"/>
    </row>
    <row r="6" spans="1:11" s="142" customFormat="1" ht="30" customHeight="1">
      <c r="A6" s="464" t="s">
        <v>71</v>
      </c>
      <c r="B6" s="443" t="s">
        <v>178</v>
      </c>
      <c r="C6" s="443"/>
      <c r="D6" s="443"/>
      <c r="E6" s="490" t="s">
        <v>179</v>
      </c>
      <c r="F6" s="490"/>
      <c r="G6" s="490"/>
      <c r="H6" s="491"/>
      <c r="I6" s="151" t="s">
        <v>180</v>
      </c>
      <c r="J6" s="151" t="s">
        <v>181</v>
      </c>
      <c r="K6" s="233" t="s">
        <v>182</v>
      </c>
    </row>
    <row r="7" spans="1:11" s="142" customFormat="1" ht="30" customHeight="1" thickBot="1">
      <c r="A7" s="466"/>
      <c r="B7" s="153" t="s">
        <v>156</v>
      </c>
      <c r="C7" s="153"/>
      <c r="D7" s="234" t="s">
        <v>65</v>
      </c>
      <c r="E7" s="492"/>
      <c r="F7" s="492"/>
      <c r="G7" s="492"/>
      <c r="H7" s="493"/>
      <c r="I7" s="152" t="s">
        <v>154</v>
      </c>
      <c r="J7" s="153" t="s">
        <v>176</v>
      </c>
      <c r="K7" s="235" t="s">
        <v>153</v>
      </c>
    </row>
    <row r="8" spans="1:11" s="142" customFormat="1" ht="15" customHeight="1">
      <c r="A8" s="464">
        <v>0</v>
      </c>
      <c r="B8" s="486">
        <v>41405</v>
      </c>
      <c r="C8" s="521">
        <f>IF(B8&lt;&gt;"",(YEAR(B10)-YEAR(B8))*12+MONTH(B10)-MONTH(B8)+IF(DAY(B10)-DAY(B8)&gt;13.9999,1,0),0)</f>
        <v>25</v>
      </c>
      <c r="D8" s="444" t="str">
        <f>INT(C8/12)&amp;"年"&amp;MOD(C8,12)&amp;"ヶ月"</f>
        <v>2年1ヶ月</v>
      </c>
      <c r="E8" s="509" t="s">
        <v>66</v>
      </c>
      <c r="F8" s="502" t="s">
        <v>192</v>
      </c>
      <c r="G8" s="503"/>
      <c r="H8" s="503"/>
      <c r="I8" s="506" t="s">
        <v>196</v>
      </c>
      <c r="J8" s="506" t="s">
        <v>194</v>
      </c>
      <c r="K8" s="511" t="s">
        <v>195</v>
      </c>
    </row>
    <row r="9" spans="1:11" s="142" customFormat="1" ht="15" customHeight="1">
      <c r="A9" s="465"/>
      <c r="B9" s="487"/>
      <c r="C9" s="522"/>
      <c r="D9" s="445"/>
      <c r="E9" s="510"/>
      <c r="F9" s="504"/>
      <c r="G9" s="505"/>
      <c r="H9" s="505"/>
      <c r="I9" s="507"/>
      <c r="J9" s="507"/>
      <c r="K9" s="512"/>
    </row>
    <row r="10" spans="1:15" s="142" customFormat="1" ht="15" customHeight="1">
      <c r="A10" s="465"/>
      <c r="B10" s="447">
        <v>42155</v>
      </c>
      <c r="C10" s="522"/>
      <c r="D10" s="445"/>
      <c r="E10" s="494" t="s">
        <v>67</v>
      </c>
      <c r="F10" s="496" t="s">
        <v>193</v>
      </c>
      <c r="G10" s="497"/>
      <c r="H10" s="498"/>
      <c r="I10" s="507"/>
      <c r="J10" s="507"/>
      <c r="K10" s="512"/>
      <c r="L10" s="154"/>
      <c r="M10" s="154"/>
      <c r="N10" s="154"/>
      <c r="O10" s="154"/>
    </row>
    <row r="11" spans="1:15" s="142" customFormat="1" ht="15" customHeight="1" thickBot="1">
      <c r="A11" s="466"/>
      <c r="B11" s="448"/>
      <c r="C11" s="523"/>
      <c r="D11" s="446"/>
      <c r="E11" s="495"/>
      <c r="F11" s="499"/>
      <c r="G11" s="500"/>
      <c r="H11" s="501"/>
      <c r="I11" s="508"/>
      <c r="J11" s="508"/>
      <c r="K11" s="513"/>
      <c r="L11" s="155"/>
      <c r="M11" s="155"/>
      <c r="N11" s="155"/>
      <c r="O11" s="155"/>
    </row>
    <row r="12" spans="1:15" s="142" customFormat="1" ht="15" customHeight="1">
      <c r="A12" s="514">
        <v>1</v>
      </c>
      <c r="B12" s="431"/>
      <c r="C12" s="517">
        <f>IF(B12&lt;&gt;"",(YEAR(B14)-YEAR(B12))*12+MONTH(B14)-MONTH(B12)+IF(DAY(B14)-DAY(B12)&gt;13.9999,1,0),0)</f>
        <v>0</v>
      </c>
      <c r="D12" s="433" t="str">
        <f>INT(C12/12)&amp;"年"&amp;MOD(C12,12)&amp;"ヶ月"</f>
        <v>0年0ヶ月</v>
      </c>
      <c r="E12" s="462" t="s">
        <v>66</v>
      </c>
      <c r="F12" s="449"/>
      <c r="G12" s="450"/>
      <c r="H12" s="450"/>
      <c r="I12" s="470"/>
      <c r="J12" s="470"/>
      <c r="K12" s="460"/>
      <c r="L12" s="154"/>
      <c r="M12" s="154"/>
      <c r="N12" s="154"/>
      <c r="O12" s="154"/>
    </row>
    <row r="13" spans="1:15" s="142" customFormat="1" ht="15" customHeight="1">
      <c r="A13" s="465"/>
      <c r="B13" s="432"/>
      <c r="C13" s="518"/>
      <c r="D13" s="434"/>
      <c r="E13" s="463"/>
      <c r="F13" s="451"/>
      <c r="G13" s="452"/>
      <c r="H13" s="452"/>
      <c r="I13" s="455"/>
      <c r="J13" s="455"/>
      <c r="K13" s="458"/>
      <c r="L13" s="154"/>
      <c r="M13" s="154"/>
      <c r="N13" s="154"/>
      <c r="O13" s="154"/>
    </row>
    <row r="14" spans="1:15" s="142" customFormat="1" ht="15" customHeight="1">
      <c r="A14" s="465"/>
      <c r="B14" s="436"/>
      <c r="C14" s="518"/>
      <c r="D14" s="434"/>
      <c r="E14" s="467" t="s">
        <v>67</v>
      </c>
      <c r="F14" s="472"/>
      <c r="G14" s="472"/>
      <c r="H14" s="473"/>
      <c r="I14" s="455"/>
      <c r="J14" s="455"/>
      <c r="K14" s="458"/>
      <c r="L14" s="154"/>
      <c r="M14" s="154"/>
      <c r="N14" s="154"/>
      <c r="O14" s="154"/>
    </row>
    <row r="15" spans="1:15" s="142" customFormat="1" ht="15" customHeight="1" thickBot="1">
      <c r="A15" s="515"/>
      <c r="B15" s="439"/>
      <c r="C15" s="519"/>
      <c r="D15" s="438"/>
      <c r="E15" s="485"/>
      <c r="F15" s="472"/>
      <c r="G15" s="472"/>
      <c r="H15" s="473"/>
      <c r="I15" s="483"/>
      <c r="J15" s="483"/>
      <c r="K15" s="461"/>
      <c r="L15" s="154"/>
      <c r="M15" s="154"/>
      <c r="N15" s="154"/>
      <c r="O15" s="154"/>
    </row>
    <row r="16" spans="1:15" s="142" customFormat="1" ht="15" customHeight="1">
      <c r="A16" s="464">
        <v>2</v>
      </c>
      <c r="B16" s="453"/>
      <c r="C16" s="517">
        <f>IF(B16&lt;&gt;"",(YEAR(B18)-YEAR(B16))*12+MONTH(B18)-MONTH(B16)+IF(DAY(B18)-DAY(B16)&gt;13.9999,1,0),0)</f>
        <v>0</v>
      </c>
      <c r="D16" s="433" t="str">
        <f>INT(C16/12)&amp;"年"&amp;MOD(C16,12)&amp;"ヶ月"</f>
        <v>0年0ヶ月</v>
      </c>
      <c r="E16" s="462" t="s">
        <v>66</v>
      </c>
      <c r="F16" s="449"/>
      <c r="G16" s="450"/>
      <c r="H16" s="450"/>
      <c r="I16" s="454"/>
      <c r="J16" s="454"/>
      <c r="K16" s="457"/>
      <c r="L16" s="154"/>
      <c r="M16" s="154"/>
      <c r="N16" s="154"/>
      <c r="O16" s="154"/>
    </row>
    <row r="17" spans="1:15" s="142" customFormat="1" ht="15" customHeight="1">
      <c r="A17" s="465"/>
      <c r="B17" s="432"/>
      <c r="C17" s="518"/>
      <c r="D17" s="434"/>
      <c r="E17" s="463"/>
      <c r="F17" s="451"/>
      <c r="G17" s="452"/>
      <c r="H17" s="452"/>
      <c r="I17" s="455"/>
      <c r="J17" s="455"/>
      <c r="K17" s="458"/>
      <c r="L17" s="154"/>
      <c r="M17" s="154"/>
      <c r="N17" s="154"/>
      <c r="O17" s="154"/>
    </row>
    <row r="18" spans="1:15" s="142" customFormat="1" ht="15" customHeight="1">
      <c r="A18" s="465"/>
      <c r="B18" s="436"/>
      <c r="C18" s="518"/>
      <c r="D18" s="434"/>
      <c r="E18" s="467" t="s">
        <v>67</v>
      </c>
      <c r="F18" s="472"/>
      <c r="G18" s="472"/>
      <c r="H18" s="473"/>
      <c r="I18" s="455"/>
      <c r="J18" s="455"/>
      <c r="K18" s="458"/>
      <c r="L18" s="154"/>
      <c r="M18" s="154"/>
      <c r="N18" s="154"/>
      <c r="O18" s="154"/>
    </row>
    <row r="19" spans="1:15" s="142" customFormat="1" ht="15" customHeight="1" thickBot="1">
      <c r="A19" s="466"/>
      <c r="B19" s="440"/>
      <c r="C19" s="519"/>
      <c r="D19" s="438"/>
      <c r="E19" s="482"/>
      <c r="F19" s="480"/>
      <c r="G19" s="480"/>
      <c r="H19" s="481"/>
      <c r="I19" s="456"/>
      <c r="J19" s="456"/>
      <c r="K19" s="459"/>
      <c r="L19" s="154"/>
      <c r="M19" s="154"/>
      <c r="N19" s="154"/>
      <c r="O19" s="154"/>
    </row>
    <row r="20" spans="1:15" s="142" customFormat="1" ht="15" customHeight="1">
      <c r="A20" s="514">
        <v>3</v>
      </c>
      <c r="B20" s="431"/>
      <c r="C20" s="517">
        <f>IF(B20&lt;&gt;"",(YEAR(B22)-YEAR(B20))*12+MONTH(B22)-MONTH(B20)+IF(DAY(B22)-DAY(B20)&gt;13.9999,1,0),0)</f>
        <v>0</v>
      </c>
      <c r="D20" s="433" t="str">
        <f>INT(C20/12)&amp;"年"&amp;MOD(C20,12)&amp;"ヶ月"</f>
        <v>0年0ヶ月</v>
      </c>
      <c r="E20" s="462" t="s">
        <v>66</v>
      </c>
      <c r="F20" s="449"/>
      <c r="G20" s="450"/>
      <c r="H20" s="450"/>
      <c r="I20" s="470"/>
      <c r="J20" s="470"/>
      <c r="K20" s="460"/>
      <c r="L20" s="154"/>
      <c r="M20" s="154"/>
      <c r="N20" s="154"/>
      <c r="O20" s="154"/>
    </row>
    <row r="21" spans="1:15" s="142" customFormat="1" ht="15" customHeight="1">
      <c r="A21" s="465"/>
      <c r="B21" s="432"/>
      <c r="C21" s="518"/>
      <c r="D21" s="434"/>
      <c r="E21" s="463"/>
      <c r="F21" s="451"/>
      <c r="G21" s="452"/>
      <c r="H21" s="452"/>
      <c r="I21" s="455"/>
      <c r="J21" s="455"/>
      <c r="K21" s="458"/>
      <c r="L21" s="154"/>
      <c r="M21" s="154"/>
      <c r="N21" s="154"/>
      <c r="O21" s="154"/>
    </row>
    <row r="22" spans="1:15" s="142" customFormat="1" ht="15" customHeight="1">
      <c r="A22" s="465"/>
      <c r="B22" s="436"/>
      <c r="C22" s="518"/>
      <c r="D22" s="434"/>
      <c r="E22" s="467" t="s">
        <v>67</v>
      </c>
      <c r="F22" s="472"/>
      <c r="G22" s="472"/>
      <c r="H22" s="473"/>
      <c r="I22" s="455"/>
      <c r="J22" s="455"/>
      <c r="K22" s="458"/>
      <c r="L22" s="154"/>
      <c r="M22" s="154"/>
      <c r="N22" s="154"/>
      <c r="O22" s="154"/>
    </row>
    <row r="23" spans="1:15" s="142" customFormat="1" ht="15" customHeight="1" thickBot="1">
      <c r="A23" s="515"/>
      <c r="B23" s="439"/>
      <c r="C23" s="519"/>
      <c r="D23" s="438"/>
      <c r="E23" s="485"/>
      <c r="F23" s="472"/>
      <c r="G23" s="472"/>
      <c r="H23" s="473"/>
      <c r="I23" s="483"/>
      <c r="J23" s="483"/>
      <c r="K23" s="461"/>
      <c r="L23" s="154"/>
      <c r="M23" s="154"/>
      <c r="N23" s="154"/>
      <c r="O23" s="154"/>
    </row>
    <row r="24" spans="1:15" s="142" customFormat="1" ht="15" customHeight="1">
      <c r="A24" s="464">
        <v>4</v>
      </c>
      <c r="B24" s="453"/>
      <c r="C24" s="517">
        <f>IF(B24&lt;&gt;"",(YEAR(B26)-YEAR(B24))*12+MONTH(B26)-MONTH(B24)+IF(DAY(B26)-DAY(B24)&gt;13.9999,1,0),0)</f>
        <v>0</v>
      </c>
      <c r="D24" s="433" t="str">
        <f>INT(C24/12)&amp;"年"&amp;MOD(C24,12)&amp;"ヶ月"</f>
        <v>0年0ヶ月</v>
      </c>
      <c r="E24" s="462" t="s">
        <v>66</v>
      </c>
      <c r="F24" s="449"/>
      <c r="G24" s="450"/>
      <c r="H24" s="450"/>
      <c r="I24" s="454"/>
      <c r="J24" s="454"/>
      <c r="K24" s="457"/>
      <c r="L24" s="154"/>
      <c r="M24" s="154"/>
      <c r="N24" s="154"/>
      <c r="O24" s="154"/>
    </row>
    <row r="25" spans="1:15" s="142" customFormat="1" ht="15" customHeight="1">
      <c r="A25" s="465"/>
      <c r="B25" s="432"/>
      <c r="C25" s="518"/>
      <c r="D25" s="434"/>
      <c r="E25" s="463"/>
      <c r="F25" s="451"/>
      <c r="G25" s="452"/>
      <c r="H25" s="452"/>
      <c r="I25" s="455"/>
      <c r="J25" s="455"/>
      <c r="K25" s="458"/>
      <c r="L25" s="154"/>
      <c r="M25" s="154"/>
      <c r="N25" s="154"/>
      <c r="O25" s="154"/>
    </row>
    <row r="26" spans="1:15" s="142" customFormat="1" ht="15" customHeight="1">
      <c r="A26" s="465"/>
      <c r="B26" s="436"/>
      <c r="C26" s="518"/>
      <c r="D26" s="434"/>
      <c r="E26" s="467" t="s">
        <v>67</v>
      </c>
      <c r="F26" s="472"/>
      <c r="G26" s="472"/>
      <c r="H26" s="473"/>
      <c r="I26" s="455"/>
      <c r="J26" s="455"/>
      <c r="K26" s="458"/>
      <c r="L26" s="154"/>
      <c r="M26" s="154"/>
      <c r="N26" s="154"/>
      <c r="O26" s="154"/>
    </row>
    <row r="27" spans="1:15" s="142" customFormat="1" ht="15" customHeight="1" thickBot="1">
      <c r="A27" s="466"/>
      <c r="B27" s="440"/>
      <c r="C27" s="519"/>
      <c r="D27" s="438"/>
      <c r="E27" s="482"/>
      <c r="F27" s="480"/>
      <c r="G27" s="480"/>
      <c r="H27" s="481"/>
      <c r="I27" s="456"/>
      <c r="J27" s="456"/>
      <c r="K27" s="459"/>
      <c r="L27" s="154"/>
      <c r="M27" s="154"/>
      <c r="N27" s="154"/>
      <c r="O27" s="154"/>
    </row>
    <row r="28" spans="1:15" s="142" customFormat="1" ht="15" customHeight="1">
      <c r="A28" s="514">
        <v>5</v>
      </c>
      <c r="B28" s="431"/>
      <c r="C28" s="517">
        <f>IF(B28&lt;&gt;"",(YEAR(B30)-YEAR(B28))*12+MONTH(B30)-MONTH(B28)+IF(DAY(B30)-DAY(B28)&gt;13.9999,1,0),0)</f>
        <v>0</v>
      </c>
      <c r="D28" s="433" t="str">
        <f>INT(C28/12)&amp;"年"&amp;MOD(C28,12)&amp;"ヶ月"</f>
        <v>0年0ヶ月</v>
      </c>
      <c r="E28" s="462" t="s">
        <v>66</v>
      </c>
      <c r="F28" s="449"/>
      <c r="G28" s="450"/>
      <c r="H28" s="450"/>
      <c r="I28" s="470"/>
      <c r="J28" s="470"/>
      <c r="K28" s="460"/>
      <c r="L28" s="154"/>
      <c r="M28" s="154"/>
      <c r="N28" s="154"/>
      <c r="O28" s="154"/>
    </row>
    <row r="29" spans="1:15" s="142" customFormat="1" ht="15" customHeight="1">
      <c r="A29" s="465"/>
      <c r="B29" s="432"/>
      <c r="C29" s="518"/>
      <c r="D29" s="434"/>
      <c r="E29" s="463"/>
      <c r="F29" s="451"/>
      <c r="G29" s="452"/>
      <c r="H29" s="452"/>
      <c r="I29" s="455"/>
      <c r="J29" s="455"/>
      <c r="K29" s="458"/>
      <c r="L29" s="154"/>
      <c r="M29" s="154"/>
      <c r="N29" s="154"/>
      <c r="O29" s="154"/>
    </row>
    <row r="30" spans="1:15" s="142" customFormat="1" ht="15" customHeight="1">
      <c r="A30" s="465"/>
      <c r="B30" s="436"/>
      <c r="C30" s="518"/>
      <c r="D30" s="434"/>
      <c r="E30" s="467" t="s">
        <v>67</v>
      </c>
      <c r="F30" s="472"/>
      <c r="G30" s="472"/>
      <c r="H30" s="473"/>
      <c r="I30" s="455"/>
      <c r="J30" s="455"/>
      <c r="K30" s="458"/>
      <c r="L30" s="154"/>
      <c r="M30" s="154"/>
      <c r="N30" s="154"/>
      <c r="O30" s="154"/>
    </row>
    <row r="31" spans="1:15" s="142" customFormat="1" ht="15" customHeight="1" thickBot="1">
      <c r="A31" s="516"/>
      <c r="B31" s="439"/>
      <c r="C31" s="519"/>
      <c r="D31" s="435"/>
      <c r="E31" s="485"/>
      <c r="F31" s="474"/>
      <c r="G31" s="474"/>
      <c r="H31" s="475"/>
      <c r="I31" s="471"/>
      <c r="J31" s="471"/>
      <c r="K31" s="479"/>
      <c r="L31" s="154"/>
      <c r="M31" s="154"/>
      <c r="N31" s="154"/>
      <c r="O31" s="154"/>
    </row>
    <row r="32" spans="1:15" s="142" customFormat="1" ht="27" customHeight="1" thickBot="1" thickTop="1">
      <c r="A32" s="156"/>
      <c r="B32" s="158" t="s">
        <v>74</v>
      </c>
      <c r="C32" s="259">
        <f>SUM(C12:C31)</f>
        <v>0</v>
      </c>
      <c r="D32" s="254" t="str">
        <f>INT(C32/12)&amp;"年"&amp;MOD(C32,12)&amp;"ヶ月"</f>
        <v>0年0ヶ月</v>
      </c>
      <c r="E32" s="157"/>
      <c r="F32" s="157"/>
      <c r="G32" s="157"/>
      <c r="H32" s="157"/>
      <c r="I32" s="157"/>
      <c r="J32" s="157"/>
      <c r="K32" s="236"/>
      <c r="L32" s="154"/>
      <c r="M32" s="154"/>
      <c r="N32" s="154"/>
      <c r="O32" s="154"/>
    </row>
    <row r="33" spans="1:15" s="162" customFormat="1" ht="9" customHeight="1">
      <c r="A33" s="159"/>
      <c r="B33" s="160"/>
      <c r="C33" s="160"/>
      <c r="D33" s="161"/>
      <c r="E33" s="159"/>
      <c r="F33" s="159"/>
      <c r="G33" s="159"/>
      <c r="H33" s="159"/>
      <c r="I33" s="159"/>
      <c r="J33" s="159"/>
      <c r="K33" s="159"/>
      <c r="L33" s="136"/>
      <c r="M33" s="136"/>
      <c r="N33" s="136"/>
      <c r="O33" s="136"/>
    </row>
    <row r="34" spans="5:15" s="142" customFormat="1" ht="13.5" customHeight="1">
      <c r="E34" s="477" t="s">
        <v>189</v>
      </c>
      <c r="F34" s="477"/>
      <c r="G34" s="477"/>
      <c r="H34" s="477"/>
      <c r="I34" s="477"/>
      <c r="J34" s="477"/>
      <c r="K34" s="477"/>
      <c r="L34" s="154"/>
      <c r="M34" s="154"/>
      <c r="N34" s="154"/>
      <c r="O34" s="154"/>
    </row>
    <row r="35" spans="5:15" s="142" customFormat="1" ht="13.5" customHeight="1">
      <c r="E35" s="478" t="s">
        <v>172</v>
      </c>
      <c r="F35" s="478"/>
      <c r="G35" s="478"/>
      <c r="H35" s="478"/>
      <c r="I35" s="478"/>
      <c r="J35" s="478"/>
      <c r="K35" s="478"/>
      <c r="L35" s="154"/>
      <c r="M35" s="154"/>
      <c r="N35" s="154"/>
      <c r="O35" s="154"/>
    </row>
    <row r="36" spans="1:11" s="84" customFormat="1" ht="13.5" customHeight="1">
      <c r="A36" s="232"/>
      <c r="B36" s="232"/>
      <c r="C36" s="232"/>
      <c r="D36" s="232"/>
      <c r="E36" s="469" t="s">
        <v>173</v>
      </c>
      <c r="F36" s="469"/>
      <c r="G36" s="469"/>
      <c r="H36" s="469"/>
      <c r="I36" s="469"/>
      <c r="J36" s="469"/>
      <c r="K36" s="469"/>
    </row>
    <row r="37" spans="1:15" s="142" customFormat="1" ht="13.5" customHeight="1">
      <c r="A37" s="168"/>
      <c r="B37" s="168"/>
      <c r="C37" s="168"/>
      <c r="D37" s="168"/>
      <c r="E37" s="476" t="s">
        <v>174</v>
      </c>
      <c r="F37" s="476"/>
      <c r="G37" s="476"/>
      <c r="H37" s="476"/>
      <c r="I37" s="476"/>
      <c r="J37" s="476"/>
      <c r="K37" s="476"/>
      <c r="L37" s="154"/>
      <c r="M37" s="154"/>
      <c r="N37" s="154"/>
      <c r="O37" s="154"/>
    </row>
    <row r="38" spans="1:11" ht="23.25" customHeight="1">
      <c r="A38" s="488" t="str">
        <f>A1</f>
        <v>　2019年度　CCMJ資格試験</v>
      </c>
      <c r="B38" s="488"/>
      <c r="C38" s="488"/>
      <c r="D38" s="488"/>
      <c r="E38" s="488"/>
      <c r="F38" s="488"/>
      <c r="G38" s="488"/>
      <c r="H38" s="488"/>
      <c r="I38" s="488"/>
      <c r="J38" s="141"/>
      <c r="K38" s="167" t="s">
        <v>114</v>
      </c>
    </row>
    <row r="39" spans="1:11" ht="23.25" customHeight="1">
      <c r="A39" s="489" t="s">
        <v>134</v>
      </c>
      <c r="B39" s="489"/>
      <c r="C39" s="489"/>
      <c r="D39" s="489"/>
      <c r="E39" s="489"/>
      <c r="F39" s="489"/>
      <c r="G39" s="143"/>
      <c r="H39" s="144"/>
      <c r="I39" s="145"/>
      <c r="J39" s="484" t="s">
        <v>69</v>
      </c>
      <c r="K39" s="484"/>
    </row>
    <row r="40" spans="1:11" ht="15" customHeight="1">
      <c r="A40" s="142"/>
      <c r="B40" s="141"/>
      <c r="C40" s="141"/>
      <c r="D40" s="146"/>
      <c r="E40" s="143"/>
      <c r="F40" s="143"/>
      <c r="G40" s="143"/>
      <c r="H40" s="143"/>
      <c r="I40" s="141"/>
      <c r="J40" s="141"/>
      <c r="K40" s="141"/>
    </row>
    <row r="41" spans="1:11" ht="18" customHeight="1">
      <c r="A41" s="142"/>
      <c r="B41" s="141"/>
      <c r="C41" s="141"/>
      <c r="D41" s="239" t="str">
        <f>D4</f>
        <v>（氏名）　</v>
      </c>
      <c r="E41" s="441">
        <f>E4</f>
        <v>0</v>
      </c>
      <c r="F41" s="442"/>
      <c r="G41" s="442" t="s">
        <v>177</v>
      </c>
      <c r="H41" s="442"/>
      <c r="I41" s="148">
        <f>I4</f>
      </c>
      <c r="J41" s="147" t="s">
        <v>200</v>
      </c>
      <c r="K41" s="166" t="s">
        <v>135</v>
      </c>
    </row>
    <row r="42" spans="1:11" ht="15" customHeight="1" thickBot="1">
      <c r="A42" s="142"/>
      <c r="B42" s="150"/>
      <c r="C42" s="150"/>
      <c r="D42" s="150"/>
      <c r="E42" s="149"/>
      <c r="F42" s="150"/>
      <c r="G42" s="150"/>
      <c r="H42" s="150"/>
      <c r="I42" s="150"/>
      <c r="J42" s="150"/>
      <c r="K42" s="150"/>
    </row>
    <row r="43" spans="1:11" ht="30" customHeight="1">
      <c r="A43" s="464" t="s">
        <v>71</v>
      </c>
      <c r="B43" s="443" t="s">
        <v>178</v>
      </c>
      <c r="C43" s="443"/>
      <c r="D43" s="443"/>
      <c r="E43" s="490" t="s">
        <v>179</v>
      </c>
      <c r="F43" s="490"/>
      <c r="G43" s="490"/>
      <c r="H43" s="491"/>
      <c r="I43" s="237" t="s">
        <v>180</v>
      </c>
      <c r="J43" s="237" t="s">
        <v>181</v>
      </c>
      <c r="K43" s="233" t="s">
        <v>182</v>
      </c>
    </row>
    <row r="44" spans="1:11" ht="30" customHeight="1" thickBot="1">
      <c r="A44" s="466"/>
      <c r="B44" s="153" t="s">
        <v>156</v>
      </c>
      <c r="C44" s="153"/>
      <c r="D44" s="234" t="s">
        <v>65</v>
      </c>
      <c r="E44" s="492"/>
      <c r="F44" s="492"/>
      <c r="G44" s="492"/>
      <c r="H44" s="493"/>
      <c r="I44" s="152" t="s">
        <v>154</v>
      </c>
      <c r="J44" s="153" t="s">
        <v>176</v>
      </c>
      <c r="K44" s="235" t="s">
        <v>153</v>
      </c>
    </row>
    <row r="45" spans="1:12" ht="15" customHeight="1">
      <c r="A45" s="464">
        <v>6</v>
      </c>
      <c r="B45" s="520"/>
      <c r="C45" s="517">
        <f>IF(B45&lt;&gt;"",(YEAR(B47)-YEAR(B45))*12+MONTH(B47)-MONTH(B45)+IF(DAY(B47)-DAY(B45)&gt;14,1,0),0)</f>
        <v>0</v>
      </c>
      <c r="D45" s="433" t="str">
        <f>INT(C45/12)&amp;"年"&amp;MOD(C45,12)&amp;"ヶ月"</f>
        <v>0年0ヶ月</v>
      </c>
      <c r="E45" s="462" t="s">
        <v>66</v>
      </c>
      <c r="F45" s="449"/>
      <c r="G45" s="450"/>
      <c r="H45" s="450"/>
      <c r="I45" s="454"/>
      <c r="J45" s="454"/>
      <c r="K45" s="457"/>
      <c r="L45" s="163"/>
    </row>
    <row r="46" spans="1:12" ht="15" customHeight="1">
      <c r="A46" s="465"/>
      <c r="B46" s="431"/>
      <c r="C46" s="518"/>
      <c r="D46" s="434"/>
      <c r="E46" s="463"/>
      <c r="F46" s="451"/>
      <c r="G46" s="452"/>
      <c r="H46" s="452"/>
      <c r="I46" s="455"/>
      <c r="J46" s="455"/>
      <c r="K46" s="458"/>
      <c r="L46" s="164"/>
    </row>
    <row r="47" spans="1:13" ht="15" customHeight="1">
      <c r="A47" s="465"/>
      <c r="B47" s="436"/>
      <c r="C47" s="518"/>
      <c r="D47" s="434"/>
      <c r="E47" s="467" t="s">
        <v>67</v>
      </c>
      <c r="F47" s="472"/>
      <c r="G47" s="472"/>
      <c r="H47" s="473"/>
      <c r="I47" s="455"/>
      <c r="J47" s="455"/>
      <c r="K47" s="458"/>
      <c r="L47" s="164"/>
      <c r="M47" s="165"/>
    </row>
    <row r="48" spans="1:11" ht="15" customHeight="1" thickBot="1">
      <c r="A48" s="466"/>
      <c r="B48" s="440"/>
      <c r="C48" s="519"/>
      <c r="D48" s="438"/>
      <c r="E48" s="482"/>
      <c r="F48" s="480"/>
      <c r="G48" s="480"/>
      <c r="H48" s="481"/>
      <c r="I48" s="456"/>
      <c r="J48" s="456"/>
      <c r="K48" s="459"/>
    </row>
    <row r="49" spans="1:11" ht="15" customHeight="1">
      <c r="A49" s="464">
        <v>7</v>
      </c>
      <c r="B49" s="431"/>
      <c r="C49" s="517">
        <f>IF(B49&lt;&gt;"",(YEAR(B51)-YEAR(B49))*12+MONTH(B51)-MONTH(B49)+IF(DAY(B51)-DAY(B49)&gt;14,1,0),0)</f>
        <v>0</v>
      </c>
      <c r="D49" s="433" t="str">
        <f>INT(C49/12)&amp;"年"&amp;MOD(C49,12)&amp;"ヶ月"</f>
        <v>0年0ヶ月</v>
      </c>
      <c r="E49" s="462" t="s">
        <v>66</v>
      </c>
      <c r="F49" s="449"/>
      <c r="G49" s="450"/>
      <c r="H49" s="450"/>
      <c r="I49" s="470"/>
      <c r="J49" s="454"/>
      <c r="K49" s="460"/>
    </row>
    <row r="50" spans="1:11" ht="15" customHeight="1">
      <c r="A50" s="465"/>
      <c r="B50" s="432"/>
      <c r="C50" s="518"/>
      <c r="D50" s="434"/>
      <c r="E50" s="463"/>
      <c r="F50" s="451"/>
      <c r="G50" s="452"/>
      <c r="H50" s="452"/>
      <c r="I50" s="455"/>
      <c r="J50" s="455"/>
      <c r="K50" s="458"/>
    </row>
    <row r="51" spans="1:11" ht="15" customHeight="1">
      <c r="A51" s="465"/>
      <c r="B51" s="436"/>
      <c r="C51" s="518"/>
      <c r="D51" s="434"/>
      <c r="E51" s="467" t="s">
        <v>67</v>
      </c>
      <c r="F51" s="472"/>
      <c r="G51" s="472"/>
      <c r="H51" s="473"/>
      <c r="I51" s="455"/>
      <c r="J51" s="455"/>
      <c r="K51" s="458"/>
    </row>
    <row r="52" spans="1:11" ht="15" customHeight="1" thickBot="1">
      <c r="A52" s="466"/>
      <c r="B52" s="439"/>
      <c r="C52" s="519"/>
      <c r="D52" s="438"/>
      <c r="E52" s="485"/>
      <c r="F52" s="472"/>
      <c r="G52" s="472"/>
      <c r="H52" s="473"/>
      <c r="I52" s="483"/>
      <c r="J52" s="456"/>
      <c r="K52" s="461"/>
    </row>
    <row r="53" spans="1:11" ht="15" customHeight="1">
      <c r="A53" s="464">
        <v>8</v>
      </c>
      <c r="B53" s="453"/>
      <c r="C53" s="517">
        <f>IF(B53&lt;&gt;"",(YEAR(B55)-YEAR(B53))*12+MONTH(B55)-MONTH(B53)+IF(DAY(B55)-DAY(B53)&gt;14,1,0),0)</f>
        <v>0</v>
      </c>
      <c r="D53" s="433" t="str">
        <f>INT(C53/12)&amp;"年"&amp;MOD(C53,12)&amp;"ヶ月"</f>
        <v>0年0ヶ月</v>
      </c>
      <c r="E53" s="462" t="s">
        <v>66</v>
      </c>
      <c r="F53" s="449"/>
      <c r="G53" s="450"/>
      <c r="H53" s="450"/>
      <c r="I53" s="454"/>
      <c r="J53" s="454"/>
      <c r="K53" s="457"/>
    </row>
    <row r="54" spans="1:11" ht="15" customHeight="1">
      <c r="A54" s="465"/>
      <c r="B54" s="432"/>
      <c r="C54" s="518"/>
      <c r="D54" s="434"/>
      <c r="E54" s="463"/>
      <c r="F54" s="451"/>
      <c r="G54" s="452"/>
      <c r="H54" s="452"/>
      <c r="I54" s="455"/>
      <c r="J54" s="455"/>
      <c r="K54" s="458"/>
    </row>
    <row r="55" spans="1:11" ht="15" customHeight="1">
      <c r="A55" s="465"/>
      <c r="B55" s="436"/>
      <c r="C55" s="518"/>
      <c r="D55" s="434"/>
      <c r="E55" s="467" t="s">
        <v>67</v>
      </c>
      <c r="F55" s="472"/>
      <c r="G55" s="472"/>
      <c r="H55" s="473"/>
      <c r="I55" s="455"/>
      <c r="J55" s="455"/>
      <c r="K55" s="458"/>
    </row>
    <row r="56" spans="1:11" ht="15" customHeight="1" thickBot="1">
      <c r="A56" s="466"/>
      <c r="B56" s="440"/>
      <c r="C56" s="519"/>
      <c r="D56" s="438"/>
      <c r="E56" s="482"/>
      <c r="F56" s="480"/>
      <c r="G56" s="480"/>
      <c r="H56" s="481"/>
      <c r="I56" s="456"/>
      <c r="J56" s="456"/>
      <c r="K56" s="459"/>
    </row>
    <row r="57" spans="1:11" ht="15" customHeight="1">
      <c r="A57" s="464">
        <v>9</v>
      </c>
      <c r="B57" s="431"/>
      <c r="C57" s="517">
        <f>IF(B57&lt;&gt;"",(YEAR(B59)-YEAR(B57))*12+MONTH(B59)-MONTH(B57)+IF(DAY(B59)-DAY(B57)&gt;14,1,0),0)</f>
        <v>0</v>
      </c>
      <c r="D57" s="433" t="str">
        <f>INT(C57/12)&amp;"年"&amp;MOD(C57,12)&amp;"ヶ月"</f>
        <v>0年0ヶ月</v>
      </c>
      <c r="E57" s="462" t="s">
        <v>66</v>
      </c>
      <c r="F57" s="449"/>
      <c r="G57" s="450"/>
      <c r="H57" s="450"/>
      <c r="I57" s="470"/>
      <c r="J57" s="454"/>
      <c r="K57" s="460"/>
    </row>
    <row r="58" spans="1:11" ht="15" customHeight="1">
      <c r="A58" s="465"/>
      <c r="B58" s="432"/>
      <c r="C58" s="518"/>
      <c r="D58" s="434"/>
      <c r="E58" s="463"/>
      <c r="F58" s="451"/>
      <c r="G58" s="452"/>
      <c r="H58" s="452"/>
      <c r="I58" s="455"/>
      <c r="J58" s="455"/>
      <c r="K58" s="458"/>
    </row>
    <row r="59" spans="1:11" ht="15" customHeight="1">
      <c r="A59" s="465"/>
      <c r="B59" s="436"/>
      <c r="C59" s="518"/>
      <c r="D59" s="434"/>
      <c r="E59" s="467" t="s">
        <v>67</v>
      </c>
      <c r="F59" s="472"/>
      <c r="G59" s="472"/>
      <c r="H59" s="473"/>
      <c r="I59" s="455"/>
      <c r="J59" s="455"/>
      <c r="K59" s="458"/>
    </row>
    <row r="60" spans="1:11" ht="15" customHeight="1" thickBot="1">
      <c r="A60" s="466"/>
      <c r="B60" s="439"/>
      <c r="C60" s="519"/>
      <c r="D60" s="438"/>
      <c r="E60" s="485"/>
      <c r="F60" s="472"/>
      <c r="G60" s="472"/>
      <c r="H60" s="473"/>
      <c r="I60" s="483"/>
      <c r="J60" s="456"/>
      <c r="K60" s="461"/>
    </row>
    <row r="61" spans="1:11" ht="15" customHeight="1">
      <c r="A61" s="464">
        <v>10</v>
      </c>
      <c r="B61" s="453"/>
      <c r="C61" s="517">
        <f>IF(B61&lt;&gt;"",(YEAR(B63)-YEAR(B61))*12+MONTH(B63)-MONTH(B61)+IF(DAY(B63)-DAY(B61)&gt;14,1,0),0)</f>
        <v>0</v>
      </c>
      <c r="D61" s="433" t="str">
        <f>INT(C61/12)&amp;"年"&amp;MOD(C61,12)&amp;"ヶ月"</f>
        <v>0年0ヶ月</v>
      </c>
      <c r="E61" s="462" t="s">
        <v>66</v>
      </c>
      <c r="F61" s="449"/>
      <c r="G61" s="450"/>
      <c r="H61" s="450"/>
      <c r="I61" s="454"/>
      <c r="J61" s="454"/>
      <c r="K61" s="457"/>
    </row>
    <row r="62" spans="1:11" ht="15" customHeight="1">
      <c r="A62" s="465"/>
      <c r="B62" s="432"/>
      <c r="C62" s="518"/>
      <c r="D62" s="434"/>
      <c r="E62" s="463"/>
      <c r="F62" s="451"/>
      <c r="G62" s="452"/>
      <c r="H62" s="452"/>
      <c r="I62" s="455"/>
      <c r="J62" s="455"/>
      <c r="K62" s="458"/>
    </row>
    <row r="63" spans="1:11" ht="15" customHeight="1">
      <c r="A63" s="465"/>
      <c r="B63" s="436"/>
      <c r="C63" s="518"/>
      <c r="D63" s="434"/>
      <c r="E63" s="467" t="s">
        <v>67</v>
      </c>
      <c r="F63" s="472"/>
      <c r="G63" s="472"/>
      <c r="H63" s="473"/>
      <c r="I63" s="455"/>
      <c r="J63" s="455"/>
      <c r="K63" s="458"/>
    </row>
    <row r="64" spans="1:11" ht="15" customHeight="1" thickBot="1">
      <c r="A64" s="466"/>
      <c r="B64" s="440"/>
      <c r="C64" s="519"/>
      <c r="D64" s="438"/>
      <c r="E64" s="482"/>
      <c r="F64" s="480"/>
      <c r="G64" s="480"/>
      <c r="H64" s="481"/>
      <c r="I64" s="456"/>
      <c r="J64" s="456"/>
      <c r="K64" s="459"/>
    </row>
    <row r="65" spans="1:11" ht="15" customHeight="1">
      <c r="A65" s="464">
        <v>11</v>
      </c>
      <c r="B65" s="431"/>
      <c r="C65" s="517">
        <f>IF(B65&lt;&gt;"",(YEAR(B67)-YEAR(B65))*12+MONTH(B67)-MONTH(B65)+IF(DAY(B67)-DAY(B65)&gt;14,1,0),0)</f>
        <v>0</v>
      </c>
      <c r="D65" s="433" t="str">
        <f>INT(C65/12)&amp;"年"&amp;MOD(C65,12)&amp;"ヶ月"</f>
        <v>0年0ヶ月</v>
      </c>
      <c r="E65" s="462" t="s">
        <v>66</v>
      </c>
      <c r="F65" s="449"/>
      <c r="G65" s="450"/>
      <c r="H65" s="450"/>
      <c r="I65" s="470"/>
      <c r="J65" s="454"/>
      <c r="K65" s="460"/>
    </row>
    <row r="66" spans="1:11" ht="15" customHeight="1">
      <c r="A66" s="465"/>
      <c r="B66" s="432"/>
      <c r="C66" s="518"/>
      <c r="D66" s="434"/>
      <c r="E66" s="463"/>
      <c r="F66" s="451"/>
      <c r="G66" s="452"/>
      <c r="H66" s="452"/>
      <c r="I66" s="455"/>
      <c r="J66" s="455"/>
      <c r="K66" s="458"/>
    </row>
    <row r="67" spans="1:11" ht="15" customHeight="1">
      <c r="A67" s="465"/>
      <c r="B67" s="436"/>
      <c r="C67" s="518"/>
      <c r="D67" s="434"/>
      <c r="E67" s="467" t="s">
        <v>67</v>
      </c>
      <c r="F67" s="472"/>
      <c r="G67" s="472"/>
      <c r="H67" s="473"/>
      <c r="I67" s="455"/>
      <c r="J67" s="455"/>
      <c r="K67" s="458"/>
    </row>
    <row r="68" spans="1:11" ht="15" customHeight="1" thickBot="1">
      <c r="A68" s="466"/>
      <c r="B68" s="437"/>
      <c r="C68" s="519"/>
      <c r="D68" s="435"/>
      <c r="E68" s="468"/>
      <c r="F68" s="474"/>
      <c r="G68" s="474"/>
      <c r="H68" s="475"/>
      <c r="I68" s="471"/>
      <c r="J68" s="456"/>
      <c r="K68" s="479"/>
    </row>
    <row r="69" spans="1:11" ht="27" customHeight="1" thickBot="1" thickTop="1">
      <c r="A69" s="156"/>
      <c r="B69" s="158" t="s">
        <v>74</v>
      </c>
      <c r="C69" s="257">
        <f>SUM(C12:C31,C45:C68)</f>
        <v>0</v>
      </c>
      <c r="D69" s="254" t="str">
        <f>INT(C69/12)&amp;"年"&amp;MOD(C69,12)&amp;"ヶ月"</f>
        <v>0年0ヶ月</v>
      </c>
      <c r="E69" s="157"/>
      <c r="F69" s="157"/>
      <c r="G69" s="157"/>
      <c r="H69" s="157"/>
      <c r="I69" s="157"/>
      <c r="J69" s="157"/>
      <c r="K69" s="236"/>
    </row>
    <row r="70" spans="1:11" s="97" customFormat="1" ht="9" customHeight="1">
      <c r="A70" s="159"/>
      <c r="B70" s="160"/>
      <c r="C70" s="160"/>
      <c r="D70" s="161"/>
      <c r="E70" s="159"/>
      <c r="F70" s="159"/>
      <c r="G70" s="159"/>
      <c r="H70" s="159"/>
      <c r="I70" s="159"/>
      <c r="J70" s="159"/>
      <c r="K70" s="159"/>
    </row>
    <row r="71" spans="1:11" ht="13.5" customHeight="1">
      <c r="A71" s="142"/>
      <c r="B71" s="142"/>
      <c r="C71" s="142"/>
      <c r="D71" s="142"/>
      <c r="E71" s="477" t="s">
        <v>190</v>
      </c>
      <c r="F71" s="477"/>
      <c r="G71" s="477"/>
      <c r="H71" s="477"/>
      <c r="I71" s="477"/>
      <c r="J71" s="477"/>
      <c r="K71" s="477"/>
    </row>
    <row r="72" spans="1:11" ht="13.5" customHeight="1">
      <c r="A72" s="142"/>
      <c r="B72" s="142"/>
      <c r="C72" s="142"/>
      <c r="D72" s="142"/>
      <c r="E72" s="478" t="s">
        <v>172</v>
      </c>
      <c r="F72" s="478"/>
      <c r="G72" s="478"/>
      <c r="H72" s="478"/>
      <c r="I72" s="478"/>
      <c r="J72" s="478"/>
      <c r="K72" s="478"/>
    </row>
    <row r="73" spans="1:11" s="84" customFormat="1" ht="13.5" customHeight="1">
      <c r="A73" s="232"/>
      <c r="B73" s="232"/>
      <c r="C73" s="232"/>
      <c r="D73" s="232"/>
      <c r="E73" s="469" t="s">
        <v>173</v>
      </c>
      <c r="F73" s="469"/>
      <c r="G73" s="469"/>
      <c r="H73" s="469"/>
      <c r="I73" s="469"/>
      <c r="J73" s="469"/>
      <c r="K73" s="469"/>
    </row>
    <row r="74" spans="1:15" s="142" customFormat="1" ht="13.5" customHeight="1">
      <c r="A74" s="168"/>
      <c r="B74" s="168"/>
      <c r="C74" s="168"/>
      <c r="D74" s="168"/>
      <c r="E74" s="476"/>
      <c r="F74" s="476"/>
      <c r="G74" s="476"/>
      <c r="H74" s="476"/>
      <c r="I74" s="476"/>
      <c r="J74" s="476"/>
      <c r="K74" s="476"/>
      <c r="L74" s="154"/>
      <c r="M74" s="154"/>
      <c r="N74" s="154"/>
      <c r="O74" s="154"/>
    </row>
  </sheetData>
  <sheetProtection password="DCF7" sheet="1" selectLockedCells="1"/>
  <mergeCells count="168">
    <mergeCell ref="B63:B64"/>
    <mergeCell ref="C65:C68"/>
    <mergeCell ref="C8:C11"/>
    <mergeCell ref="C12:C15"/>
    <mergeCell ref="C16:C19"/>
    <mergeCell ref="C20:C23"/>
    <mergeCell ref="C24:C27"/>
    <mergeCell ref="C28:C31"/>
    <mergeCell ref="C45:C48"/>
    <mergeCell ref="B49:B50"/>
    <mergeCell ref="I45:I48"/>
    <mergeCell ref="A53:A56"/>
    <mergeCell ref="F55:H56"/>
    <mergeCell ref="C49:C52"/>
    <mergeCell ref="E51:E52"/>
    <mergeCell ref="C61:C64"/>
    <mergeCell ref="A57:A60"/>
    <mergeCell ref="F59:H60"/>
    <mergeCell ref="A61:A64"/>
    <mergeCell ref="A49:A52"/>
    <mergeCell ref="E61:E62"/>
    <mergeCell ref="F61:H62"/>
    <mergeCell ref="E59:E60"/>
    <mergeCell ref="A43:A44"/>
    <mergeCell ref="A45:A48"/>
    <mergeCell ref="F51:H52"/>
    <mergeCell ref="E49:E50"/>
    <mergeCell ref="F49:H50"/>
    <mergeCell ref="C53:C56"/>
    <mergeCell ref="B45:B46"/>
    <mergeCell ref="E28:E29"/>
    <mergeCell ref="E30:E31"/>
    <mergeCell ref="F30:H31"/>
    <mergeCell ref="C57:C60"/>
    <mergeCell ref="B53:B54"/>
    <mergeCell ref="E45:E46"/>
    <mergeCell ref="F45:H46"/>
    <mergeCell ref="A38:I38"/>
    <mergeCell ref="A39:F39"/>
    <mergeCell ref="E53:E54"/>
    <mergeCell ref="A12:A15"/>
    <mergeCell ref="G41:H41"/>
    <mergeCell ref="A28:A31"/>
    <mergeCell ref="E24:E25"/>
    <mergeCell ref="F24:H25"/>
    <mergeCell ref="E22:E23"/>
    <mergeCell ref="E26:E27"/>
    <mergeCell ref="A20:A23"/>
    <mergeCell ref="E35:K35"/>
    <mergeCell ref="J24:J27"/>
    <mergeCell ref="I12:I15"/>
    <mergeCell ref="E18:E19"/>
    <mergeCell ref="E16:E17"/>
    <mergeCell ref="F18:H19"/>
    <mergeCell ref="K24:K27"/>
    <mergeCell ref="E43:H44"/>
    <mergeCell ref="K12:K15"/>
    <mergeCell ref="I24:I27"/>
    <mergeCell ref="I20:I23"/>
    <mergeCell ref="F22:H23"/>
    <mergeCell ref="J20:J23"/>
    <mergeCell ref="A24:A27"/>
    <mergeCell ref="J2:K2"/>
    <mergeCell ref="G4:H4"/>
    <mergeCell ref="E8:E9"/>
    <mergeCell ref="J8:J11"/>
    <mergeCell ref="A16:A19"/>
    <mergeCell ref="A6:A7"/>
    <mergeCell ref="F14:H15"/>
    <mergeCell ref="K8:K11"/>
    <mergeCell ref="J12:J15"/>
    <mergeCell ref="B8:B9"/>
    <mergeCell ref="A1:I1"/>
    <mergeCell ref="A2:F2"/>
    <mergeCell ref="E6:H7"/>
    <mergeCell ref="E10:E11"/>
    <mergeCell ref="F10:H11"/>
    <mergeCell ref="A8:A11"/>
    <mergeCell ref="F8:H9"/>
    <mergeCell ref="I8:I11"/>
    <mergeCell ref="E4:F4"/>
    <mergeCell ref="B6:D6"/>
    <mergeCell ref="E34:K34"/>
    <mergeCell ref="F16:H17"/>
    <mergeCell ref="E14:E15"/>
    <mergeCell ref="E12:E13"/>
    <mergeCell ref="F12:H13"/>
    <mergeCell ref="J28:J31"/>
    <mergeCell ref="F26:H27"/>
    <mergeCell ref="I28:I31"/>
    <mergeCell ref="K28:K31"/>
    <mergeCell ref="F28:H29"/>
    <mergeCell ref="J53:J56"/>
    <mergeCell ref="K49:K52"/>
    <mergeCell ref="K53:K56"/>
    <mergeCell ref="J39:K39"/>
    <mergeCell ref="I49:I52"/>
    <mergeCell ref="E36:K36"/>
    <mergeCell ref="E37:K37"/>
    <mergeCell ref="J45:J48"/>
    <mergeCell ref="K45:K48"/>
    <mergeCell ref="F47:H48"/>
    <mergeCell ref="E63:E64"/>
    <mergeCell ref="I57:I60"/>
    <mergeCell ref="F53:H54"/>
    <mergeCell ref="E55:E56"/>
    <mergeCell ref="E57:E58"/>
    <mergeCell ref="F57:H58"/>
    <mergeCell ref="I53:I56"/>
    <mergeCell ref="E47:E48"/>
    <mergeCell ref="E74:K74"/>
    <mergeCell ref="E71:K71"/>
    <mergeCell ref="E72:K72"/>
    <mergeCell ref="J61:J64"/>
    <mergeCell ref="K57:K60"/>
    <mergeCell ref="K61:K64"/>
    <mergeCell ref="K65:K68"/>
    <mergeCell ref="I61:I64"/>
    <mergeCell ref="J57:J60"/>
    <mergeCell ref="F63:H64"/>
    <mergeCell ref="A65:A68"/>
    <mergeCell ref="E67:E68"/>
    <mergeCell ref="E65:E66"/>
    <mergeCell ref="E73:K73"/>
    <mergeCell ref="B61:B62"/>
    <mergeCell ref="D61:D64"/>
    <mergeCell ref="F65:H66"/>
    <mergeCell ref="I65:I68"/>
    <mergeCell ref="J65:J68"/>
    <mergeCell ref="F67:H68"/>
    <mergeCell ref="J49:J52"/>
    <mergeCell ref="B14:B15"/>
    <mergeCell ref="B16:B17"/>
    <mergeCell ref="D16:D19"/>
    <mergeCell ref="B18:B19"/>
    <mergeCell ref="K16:K19"/>
    <mergeCell ref="K20:K23"/>
    <mergeCell ref="J16:J19"/>
    <mergeCell ref="I16:I19"/>
    <mergeCell ref="E20:E21"/>
    <mergeCell ref="D45:D48"/>
    <mergeCell ref="B47:B48"/>
    <mergeCell ref="B20:B21"/>
    <mergeCell ref="D20:D23"/>
    <mergeCell ref="B22:B23"/>
    <mergeCell ref="B24:B25"/>
    <mergeCell ref="D24:D27"/>
    <mergeCell ref="B26:B27"/>
    <mergeCell ref="E41:F41"/>
    <mergeCell ref="B28:B29"/>
    <mergeCell ref="D28:D31"/>
    <mergeCell ref="B30:B31"/>
    <mergeCell ref="B43:D43"/>
    <mergeCell ref="D8:D11"/>
    <mergeCell ref="B10:B11"/>
    <mergeCell ref="B12:B13"/>
    <mergeCell ref="D12:D15"/>
    <mergeCell ref="F20:H21"/>
    <mergeCell ref="B65:B66"/>
    <mergeCell ref="D65:D68"/>
    <mergeCell ref="B67:B68"/>
    <mergeCell ref="D49:D52"/>
    <mergeCell ref="B51:B52"/>
    <mergeCell ref="D53:D56"/>
    <mergeCell ref="B55:B56"/>
    <mergeCell ref="B57:B58"/>
    <mergeCell ref="D57:D60"/>
    <mergeCell ref="B59:B60"/>
  </mergeCells>
  <dataValidations count="1">
    <dataValidation type="list" allowBlank="1" showInputMessage="1" showErrorMessage="1" sqref="J45:J68 J8:J31">
      <formula1>業務内容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89" r:id="rId4"/>
  <rowBreaks count="1" manualBreakCount="1">
    <brk id="37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R105"/>
  <sheetViews>
    <sheetView showGridLines="0" showRowColHeaders="0" zoomScale="140" zoomScaleNormal="140" zoomScaleSheetLayoutView="100" zoomScalePageLayoutView="0" workbookViewId="0" topLeftCell="A1">
      <selection activeCell="C87" sqref="C87"/>
    </sheetView>
  </sheetViews>
  <sheetFormatPr defaultColWidth="9.00390625" defaultRowHeight="13.5"/>
  <cols>
    <col min="1" max="1" width="12.375" style="202" customWidth="1"/>
    <col min="2" max="2" width="29.375" style="203" customWidth="1"/>
    <col min="3" max="3" width="9.00390625" style="203" customWidth="1"/>
    <col min="4" max="4" width="7.00390625" style="203" customWidth="1"/>
    <col min="5" max="5" width="7.625" style="203" customWidth="1"/>
    <col min="6" max="6" width="8.625" style="203" customWidth="1"/>
    <col min="7" max="7" width="8.625" style="203" hidden="1" customWidth="1"/>
    <col min="8" max="8" width="5.00390625" style="203" hidden="1" customWidth="1"/>
    <col min="9" max="9" width="7.50390625" style="203" hidden="1" customWidth="1"/>
    <col min="10" max="10" width="5.00390625" style="203" hidden="1" customWidth="1"/>
    <col min="11" max="13" width="7.625" style="203" hidden="1" customWidth="1"/>
    <col min="14" max="16" width="4.75390625" style="203" hidden="1" customWidth="1"/>
    <col min="17" max="17" width="0" style="203" hidden="1" customWidth="1"/>
    <col min="18" max="16384" width="9.00390625" style="203" customWidth="1"/>
  </cols>
  <sheetData>
    <row r="1" spans="1:18" ht="11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12" thickBo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3.5" customHeight="1">
      <c r="A3" s="550" t="s">
        <v>37</v>
      </c>
      <c r="B3" s="540" t="s">
        <v>184</v>
      </c>
      <c r="C3" s="540"/>
      <c r="D3" s="540"/>
      <c r="E3" s="540"/>
      <c r="F3" s="541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1.25">
      <c r="A4" s="551"/>
      <c r="B4" s="542"/>
      <c r="C4" s="542"/>
      <c r="D4" s="542"/>
      <c r="E4" s="542"/>
      <c r="F4" s="543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18" ht="12" thickBot="1">
      <c r="A5" s="552"/>
      <c r="B5" s="553"/>
      <c r="C5" s="553"/>
      <c r="D5" s="553"/>
      <c r="E5" s="553"/>
      <c r="F5" s="554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ht="10.5" customHeight="1" thickTop="1">
      <c r="A6" s="171"/>
      <c r="B6" s="556" t="s">
        <v>25</v>
      </c>
      <c r="C6" s="172"/>
      <c r="D6" s="172"/>
      <c r="E6" s="172"/>
      <c r="F6" s="173"/>
      <c r="G6" s="170"/>
      <c r="H6" s="169" t="s">
        <v>35</v>
      </c>
      <c r="I6" s="170"/>
      <c r="J6" s="170" t="s">
        <v>36</v>
      </c>
      <c r="K6" s="170"/>
      <c r="L6" s="208" t="s">
        <v>150</v>
      </c>
      <c r="M6" s="170"/>
      <c r="N6" s="170"/>
      <c r="O6" s="170"/>
      <c r="P6" s="170"/>
      <c r="Q6" s="170"/>
      <c r="R6" s="170"/>
    </row>
    <row r="7" spans="1:18" ht="10.5" customHeight="1">
      <c r="A7" s="174"/>
      <c r="B7" s="556"/>
      <c r="C7" s="172"/>
      <c r="D7" s="172"/>
      <c r="E7" s="172"/>
      <c r="F7" s="173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1.25">
      <c r="A8" s="548" t="str">
        <f>IF(L8=0,"☐","■")</f>
        <v>☐</v>
      </c>
      <c r="B8" s="536" t="s">
        <v>41</v>
      </c>
      <c r="C8" s="536"/>
      <c r="D8" s="534">
        <v>21600</v>
      </c>
      <c r="E8" s="534"/>
      <c r="F8" s="535"/>
      <c r="G8" s="170"/>
      <c r="H8" s="175">
        <f>IF(CCMJ!$G$5="一般",D8,0)</f>
        <v>0</v>
      </c>
      <c r="I8" s="175"/>
      <c r="J8" s="175">
        <f>IF(H8=0,0,IF(OR(CCMJ!$G$7="会員",CCMJ!$G$9="Yes"),D8,0))</f>
        <v>0</v>
      </c>
      <c r="K8" s="175"/>
      <c r="L8" s="175">
        <f>IF(J8=0,0,IF(OR(CCMJ!$G$21="知識＋能力試験"),D8,0))</f>
        <v>0</v>
      </c>
      <c r="M8" s="175"/>
      <c r="N8" s="170"/>
      <c r="O8" s="170"/>
      <c r="P8" s="170"/>
      <c r="Q8" s="170"/>
      <c r="R8" s="170"/>
    </row>
    <row r="9" spans="1:18" ht="11.25">
      <c r="A9" s="548"/>
      <c r="B9" s="536"/>
      <c r="C9" s="536"/>
      <c r="D9" s="534"/>
      <c r="E9" s="534"/>
      <c r="F9" s="535"/>
      <c r="G9" s="170"/>
      <c r="H9" s="175"/>
      <c r="I9" s="175"/>
      <c r="J9" s="175"/>
      <c r="K9" s="175"/>
      <c r="L9" s="175"/>
      <c r="M9" s="175"/>
      <c r="N9" s="170"/>
      <c r="O9" s="170"/>
      <c r="P9" s="170"/>
      <c r="Q9" s="170"/>
      <c r="R9" s="170"/>
    </row>
    <row r="10" spans="1:18" ht="11.25">
      <c r="A10" s="548" t="str">
        <f>IF(L10=0,"☐","■")</f>
        <v>☐</v>
      </c>
      <c r="B10" s="537" t="s">
        <v>140</v>
      </c>
      <c r="C10" s="536"/>
      <c r="D10" s="534">
        <v>15120</v>
      </c>
      <c r="E10" s="534"/>
      <c r="F10" s="535"/>
      <c r="G10" s="170"/>
      <c r="H10" s="175">
        <f>IF(CCMJ!$G$5="一般",D10,0)</f>
        <v>0</v>
      </c>
      <c r="I10" s="175"/>
      <c r="J10" s="175">
        <f>IF(H10=0,0,IF(OR(CCMJ!$G$7="会員",CCMJ!$G$9="Yes"),D10,0))</f>
        <v>0</v>
      </c>
      <c r="K10" s="175"/>
      <c r="L10" s="175">
        <f>IF(J10=0,0,IF(CCMJ!$G$21="能力試験のみ",D10,0))</f>
        <v>0</v>
      </c>
      <c r="M10" s="175"/>
      <c r="N10" s="170"/>
      <c r="O10" s="170"/>
      <c r="P10" s="170"/>
      <c r="Q10" s="170"/>
      <c r="R10" s="170"/>
    </row>
    <row r="11" spans="1:18" ht="11.25">
      <c r="A11" s="548"/>
      <c r="B11" s="536"/>
      <c r="C11" s="536"/>
      <c r="D11" s="534"/>
      <c r="E11" s="534"/>
      <c r="F11" s="535"/>
      <c r="G11" s="170"/>
      <c r="H11" s="175"/>
      <c r="I11" s="175"/>
      <c r="J11" s="175"/>
      <c r="K11" s="175"/>
      <c r="L11" s="175"/>
      <c r="M11" s="175"/>
      <c r="N11" s="170"/>
      <c r="O11" s="170"/>
      <c r="P11" s="170"/>
      <c r="Q11" s="170"/>
      <c r="R11" s="170"/>
    </row>
    <row r="12" spans="1:18" ht="11.25">
      <c r="A12" s="548" t="str">
        <f>IF(L12=0,"☐","■")</f>
        <v>☐</v>
      </c>
      <c r="B12" s="536" t="s">
        <v>40</v>
      </c>
      <c r="C12" s="536"/>
      <c r="D12" s="534">
        <v>27000</v>
      </c>
      <c r="E12" s="534"/>
      <c r="F12" s="535"/>
      <c r="G12" s="170"/>
      <c r="H12" s="175">
        <f>IF(CCMJ!$G$5="一般",D12,0)</f>
        <v>0</v>
      </c>
      <c r="I12" s="175"/>
      <c r="J12" s="175">
        <f>IF(H12=0,0,IF(AND(CCMJ!$G$7="非会員",CCMJ!$G$9="No"),D12,0))</f>
        <v>0</v>
      </c>
      <c r="K12" s="175"/>
      <c r="L12" s="175">
        <f>IF(J12=0,0,IF(OR(CCMJ!$G$21="知識＋能力試験"),D12,0))</f>
        <v>0</v>
      </c>
      <c r="M12" s="175"/>
      <c r="N12" s="170"/>
      <c r="O12" s="170"/>
      <c r="P12" s="170"/>
      <c r="Q12" s="170"/>
      <c r="R12" s="170"/>
    </row>
    <row r="13" spans="1:18" ht="11.25">
      <c r="A13" s="548"/>
      <c r="B13" s="536"/>
      <c r="C13" s="536"/>
      <c r="D13" s="534"/>
      <c r="E13" s="534"/>
      <c r="F13" s="535"/>
      <c r="G13" s="170"/>
      <c r="H13" s="175"/>
      <c r="I13" s="175"/>
      <c r="J13" s="175"/>
      <c r="K13" s="175"/>
      <c r="L13" s="175"/>
      <c r="M13" s="175"/>
      <c r="N13" s="170"/>
      <c r="O13" s="170"/>
      <c r="P13" s="170"/>
      <c r="Q13" s="170"/>
      <c r="R13" s="170"/>
    </row>
    <row r="14" spans="1:18" ht="11.25">
      <c r="A14" s="548" t="str">
        <f>IF(L14=0,"☐","■")</f>
        <v>☐</v>
      </c>
      <c r="B14" s="537" t="s">
        <v>141</v>
      </c>
      <c r="C14" s="536"/>
      <c r="D14" s="534">
        <v>19440</v>
      </c>
      <c r="E14" s="534"/>
      <c r="F14" s="535"/>
      <c r="G14" s="170"/>
      <c r="H14" s="175">
        <f>IF(CCMJ!$G$5="一般",D14,0)</f>
        <v>0</v>
      </c>
      <c r="I14" s="175"/>
      <c r="J14" s="175">
        <f>IF(H14=0,0,IF(AND(CCMJ!$G$7="非会員",CCMJ!$G$9="No"),D14,0))</f>
        <v>0</v>
      </c>
      <c r="K14" s="175"/>
      <c r="L14" s="175">
        <f>IF(J14=0,0,IF(CCMJ!$G$21="能力試験のみ",D14,0))</f>
        <v>0</v>
      </c>
      <c r="M14" s="175"/>
      <c r="N14" s="170"/>
      <c r="O14" s="170"/>
      <c r="P14" s="170"/>
      <c r="Q14" s="170"/>
      <c r="R14" s="170"/>
    </row>
    <row r="15" spans="1:18" ht="11.25">
      <c r="A15" s="548"/>
      <c r="B15" s="536"/>
      <c r="C15" s="536"/>
      <c r="D15" s="534"/>
      <c r="E15" s="534"/>
      <c r="F15" s="535"/>
      <c r="G15" s="170"/>
      <c r="H15" s="175"/>
      <c r="I15" s="175"/>
      <c r="J15" s="175"/>
      <c r="K15" s="175"/>
      <c r="L15" s="175"/>
      <c r="M15" s="175"/>
      <c r="N15" s="170"/>
      <c r="O15" s="170"/>
      <c r="P15" s="170"/>
      <c r="Q15" s="170"/>
      <c r="R15" s="170"/>
    </row>
    <row r="16" spans="1:18" ht="20.25" customHeight="1">
      <c r="A16" s="176"/>
      <c r="B16" s="177" t="s">
        <v>26</v>
      </c>
      <c r="C16" s="178"/>
      <c r="D16" s="172"/>
      <c r="E16" s="172"/>
      <c r="F16" s="173"/>
      <c r="G16" s="170"/>
      <c r="H16" s="175"/>
      <c r="I16" s="175"/>
      <c r="J16" s="175"/>
      <c r="K16" s="175"/>
      <c r="L16" s="175"/>
      <c r="M16" s="175"/>
      <c r="N16" s="170"/>
      <c r="O16" s="170"/>
      <c r="P16" s="170"/>
      <c r="Q16" s="170"/>
      <c r="R16" s="170"/>
    </row>
    <row r="17" spans="1:18" ht="11.25">
      <c r="A17" s="548" t="str">
        <f>IF(L17=0,"☐","■")</f>
        <v>☐</v>
      </c>
      <c r="B17" s="536" t="s">
        <v>42</v>
      </c>
      <c r="C17" s="536"/>
      <c r="D17" s="534">
        <v>19440</v>
      </c>
      <c r="E17" s="534"/>
      <c r="F17" s="535"/>
      <c r="G17" s="170"/>
      <c r="H17" s="175">
        <f>IF(CCMJ!$G$5="学生",D17,0)</f>
        <v>0</v>
      </c>
      <c r="I17" s="175"/>
      <c r="J17" s="175">
        <f>IF(H17=0,0,IF(OR(CCMJ!$G$7="会員",CCMJ!$G$9="Yes"),D17,0))</f>
        <v>0</v>
      </c>
      <c r="K17" s="175"/>
      <c r="L17" s="175">
        <f>IF(J17=0,0,IF(OR(CCMJ!$G$21="知識＋能力試験"),D17,0))</f>
        <v>0</v>
      </c>
      <c r="M17" s="175"/>
      <c r="N17" s="170"/>
      <c r="O17" s="170"/>
      <c r="P17" s="170"/>
      <c r="Q17" s="170"/>
      <c r="R17" s="170"/>
    </row>
    <row r="18" spans="1:18" ht="11.25">
      <c r="A18" s="548"/>
      <c r="B18" s="536"/>
      <c r="C18" s="536"/>
      <c r="D18" s="534"/>
      <c r="E18" s="534"/>
      <c r="F18" s="535"/>
      <c r="G18" s="170"/>
      <c r="H18" s="175"/>
      <c r="I18" s="175"/>
      <c r="J18" s="175"/>
      <c r="K18" s="175"/>
      <c r="L18" s="175"/>
      <c r="M18" s="175"/>
      <c r="N18" s="170"/>
      <c r="O18" s="170"/>
      <c r="P18" s="170"/>
      <c r="Q18" s="170"/>
      <c r="R18" s="170"/>
    </row>
    <row r="19" spans="1:18" ht="11.25">
      <c r="A19" s="548" t="str">
        <f>IF(L19=0,"☐","■")</f>
        <v>☐</v>
      </c>
      <c r="B19" s="537" t="s">
        <v>142</v>
      </c>
      <c r="C19" s="536"/>
      <c r="D19" s="534">
        <v>13600</v>
      </c>
      <c r="E19" s="534"/>
      <c r="F19" s="535"/>
      <c r="G19" s="170"/>
      <c r="H19" s="175">
        <f>IF(CCMJ!$G$5="学生",D19,0)</f>
        <v>0</v>
      </c>
      <c r="I19" s="175"/>
      <c r="J19" s="175">
        <f>IF(H19=0,0,IF(OR(CCMJ!$G$7="会員",CCMJ!$G$9="Yes"),D19,0))</f>
        <v>0</v>
      </c>
      <c r="K19" s="175"/>
      <c r="L19" s="175">
        <f>IF(J19=0,0,IF(CCMJ!$G$21="能力試験のみ",D19,0))</f>
        <v>0</v>
      </c>
      <c r="M19" s="175"/>
      <c r="N19" s="170"/>
      <c r="O19" s="170"/>
      <c r="P19" s="170"/>
      <c r="Q19" s="170"/>
      <c r="R19" s="170"/>
    </row>
    <row r="20" spans="1:18" ht="11.25">
      <c r="A20" s="548"/>
      <c r="B20" s="536"/>
      <c r="C20" s="536"/>
      <c r="D20" s="534"/>
      <c r="E20" s="534"/>
      <c r="F20" s="535"/>
      <c r="G20" s="170"/>
      <c r="H20" s="175"/>
      <c r="I20" s="175"/>
      <c r="J20" s="175"/>
      <c r="K20" s="175"/>
      <c r="L20" s="175"/>
      <c r="M20" s="175"/>
      <c r="N20" s="170"/>
      <c r="O20" s="170"/>
      <c r="P20" s="170"/>
      <c r="Q20" s="170"/>
      <c r="R20" s="170"/>
    </row>
    <row r="21" spans="1:18" ht="11.25">
      <c r="A21" s="548" t="str">
        <f>IF(L21=0,"☐","■")</f>
        <v>☐</v>
      </c>
      <c r="B21" s="536" t="s">
        <v>40</v>
      </c>
      <c r="C21" s="536"/>
      <c r="D21" s="534">
        <v>24300</v>
      </c>
      <c r="E21" s="534"/>
      <c r="F21" s="535"/>
      <c r="G21" s="170"/>
      <c r="H21" s="175">
        <f>IF(CCMJ!$G$5="学生",D21,0)</f>
        <v>0</v>
      </c>
      <c r="I21" s="175"/>
      <c r="J21" s="175">
        <f>IF(H21=0,0,IF(AND(CCMJ!$G$7="非会員",CCMJ!$G$9="No"),D21,0))</f>
        <v>0</v>
      </c>
      <c r="K21" s="175"/>
      <c r="L21" s="175">
        <f>IF(J21=0,0,IF(OR(CCMJ!$G$21="知識＋能力試験"),D21,0))</f>
        <v>0</v>
      </c>
      <c r="M21" s="175"/>
      <c r="N21" s="170"/>
      <c r="O21" s="170"/>
      <c r="P21" s="170"/>
      <c r="Q21" s="170"/>
      <c r="R21" s="170"/>
    </row>
    <row r="22" spans="1:18" ht="11.25">
      <c r="A22" s="548"/>
      <c r="B22" s="536"/>
      <c r="C22" s="536"/>
      <c r="D22" s="534"/>
      <c r="E22" s="534"/>
      <c r="F22" s="535"/>
      <c r="G22" s="170"/>
      <c r="H22" s="175"/>
      <c r="I22" s="175"/>
      <c r="J22" s="175"/>
      <c r="K22" s="175"/>
      <c r="L22" s="175"/>
      <c r="M22" s="175"/>
      <c r="N22" s="170"/>
      <c r="O22" s="170"/>
      <c r="P22" s="170"/>
      <c r="Q22" s="170"/>
      <c r="R22" s="170"/>
    </row>
    <row r="23" spans="1:18" ht="11.25">
      <c r="A23" s="548" t="str">
        <f>IF(L23=0,"☐","■")</f>
        <v>☐</v>
      </c>
      <c r="B23" s="537" t="s">
        <v>141</v>
      </c>
      <c r="C23" s="536"/>
      <c r="D23" s="534">
        <v>17490</v>
      </c>
      <c r="E23" s="534"/>
      <c r="F23" s="535"/>
      <c r="G23" s="170"/>
      <c r="H23" s="175">
        <f>IF(CCMJ!$G$5="学生",D23,0)</f>
        <v>0</v>
      </c>
      <c r="I23" s="175"/>
      <c r="J23" s="175">
        <f>IF(H23=0,0,IF(AND(CCMJ!$G$7="非会員",CCMJ!$G$9="No"),D23,0))</f>
        <v>0</v>
      </c>
      <c r="K23" s="175"/>
      <c r="L23" s="175">
        <f>IF(J23=0,0,IF(CCMJ!$G$21="能力試験のみ",D23,0))</f>
        <v>0</v>
      </c>
      <c r="M23" s="175"/>
      <c r="N23" s="170"/>
      <c r="O23" s="170"/>
      <c r="P23" s="170"/>
      <c r="Q23" s="170"/>
      <c r="R23" s="170"/>
    </row>
    <row r="24" spans="1:18" ht="12" thickBot="1">
      <c r="A24" s="549"/>
      <c r="B24" s="546"/>
      <c r="C24" s="546"/>
      <c r="D24" s="538"/>
      <c r="E24" s="538"/>
      <c r="F24" s="539"/>
      <c r="G24" s="170"/>
      <c r="H24" s="175"/>
      <c r="I24" s="175"/>
      <c r="J24" s="175"/>
      <c r="K24" s="175"/>
      <c r="L24" s="175"/>
      <c r="M24" s="175"/>
      <c r="N24" s="170"/>
      <c r="O24" s="170"/>
      <c r="P24" s="170"/>
      <c r="Q24" s="170"/>
      <c r="R24" s="170"/>
    </row>
    <row r="25" spans="1:18" ht="11.25">
      <c r="A25" s="169"/>
      <c r="B25" s="170"/>
      <c r="C25" s="170"/>
      <c r="D25" s="170"/>
      <c r="E25" s="170"/>
      <c r="F25" s="170"/>
      <c r="G25" s="170"/>
      <c r="H25" s="175"/>
      <c r="I25" s="175"/>
      <c r="J25" s="175"/>
      <c r="K25" s="175"/>
      <c r="L25" s="175"/>
      <c r="M25" s="175"/>
      <c r="N25" s="170"/>
      <c r="O25" s="170"/>
      <c r="P25" s="170"/>
      <c r="Q25" s="170"/>
      <c r="R25" s="170"/>
    </row>
    <row r="26" spans="1:18" ht="11.25">
      <c r="A26" s="169"/>
      <c r="B26" s="170"/>
      <c r="C26" s="170"/>
      <c r="D26" s="170"/>
      <c r="E26" s="170"/>
      <c r="F26" s="170"/>
      <c r="G26" s="170"/>
      <c r="H26" s="175"/>
      <c r="I26" s="175"/>
      <c r="J26" s="175"/>
      <c r="K26" s="175"/>
      <c r="L26" s="175">
        <f>SUM(L8:L25)</f>
        <v>0</v>
      </c>
      <c r="M26" s="175"/>
      <c r="N26" s="170"/>
      <c r="O26" s="170"/>
      <c r="P26" s="170"/>
      <c r="Q26" s="170"/>
      <c r="R26" s="170"/>
    </row>
    <row r="27" spans="1:18" ht="11.25" hidden="1">
      <c r="A27" s="550" t="s">
        <v>37</v>
      </c>
      <c r="B27" s="540" t="s">
        <v>184</v>
      </c>
      <c r="C27" s="540"/>
      <c r="D27" s="540"/>
      <c r="E27" s="540"/>
      <c r="F27" s="541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</row>
    <row r="28" spans="1:18" ht="11.25" hidden="1">
      <c r="A28" s="551"/>
      <c r="B28" s="542"/>
      <c r="C28" s="542"/>
      <c r="D28" s="542"/>
      <c r="E28" s="542"/>
      <c r="F28" s="543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18" ht="12" hidden="1" thickBot="1">
      <c r="A29" s="557"/>
      <c r="B29" s="544"/>
      <c r="C29" s="544"/>
      <c r="D29" s="544"/>
      <c r="E29" s="544"/>
      <c r="F29" s="545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1:18" ht="11.25" hidden="1">
      <c r="A30" s="179"/>
      <c r="B30" s="180"/>
      <c r="C30" s="181"/>
      <c r="D30" s="181"/>
      <c r="E30" s="181"/>
      <c r="F30" s="182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18" ht="11.25" hidden="1">
      <c r="A31" s="183"/>
      <c r="B31" s="180" t="s">
        <v>25</v>
      </c>
      <c r="C31" s="181"/>
      <c r="D31" s="181"/>
      <c r="E31" s="181"/>
      <c r="F31" s="182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</row>
    <row r="32" spans="1:18" ht="11.25" hidden="1">
      <c r="A32" s="547" t="str">
        <f>IF(L32=0,"☐","☑")</f>
        <v>☐</v>
      </c>
      <c r="B32" s="184" t="s">
        <v>38</v>
      </c>
      <c r="C32" s="185"/>
      <c r="D32" s="525">
        <v>8640</v>
      </c>
      <c r="E32" s="526"/>
      <c r="F32" s="527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</row>
    <row r="33" spans="1:18" ht="11.25" hidden="1">
      <c r="A33" s="547"/>
      <c r="B33" s="186"/>
      <c r="C33" s="187"/>
      <c r="D33" s="528"/>
      <c r="E33" s="529"/>
      <c r="F33" s="53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:18" ht="11.25" hidden="1">
      <c r="A34" s="547" t="str">
        <f>IF(L34=0,"☐","☑")</f>
        <v>☐</v>
      </c>
      <c r="B34" s="184" t="s">
        <v>39</v>
      </c>
      <c r="C34" s="188"/>
      <c r="D34" s="525">
        <v>10800</v>
      </c>
      <c r="E34" s="526"/>
      <c r="F34" s="527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1.25" hidden="1">
      <c r="A35" s="547"/>
      <c r="B35" s="186"/>
      <c r="C35" s="189"/>
      <c r="D35" s="528"/>
      <c r="E35" s="529"/>
      <c r="F35" s="53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1.25" hidden="1">
      <c r="A36" s="547"/>
      <c r="B36" s="180"/>
      <c r="C36" s="190"/>
      <c r="D36" s="181"/>
      <c r="E36" s="181"/>
      <c r="F36" s="182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1.25" hidden="1">
      <c r="A37" s="547"/>
      <c r="B37" s="180" t="s">
        <v>26</v>
      </c>
      <c r="C37" s="190"/>
      <c r="D37" s="181"/>
      <c r="E37" s="181"/>
      <c r="F37" s="182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1:18" ht="11.25" hidden="1">
      <c r="A38" s="547" t="str">
        <f>IF(L38=0,"☐","☑")</f>
        <v>☐</v>
      </c>
      <c r="B38" s="184" t="s">
        <v>38</v>
      </c>
      <c r="C38" s="185"/>
      <c r="D38" s="525">
        <v>7770</v>
      </c>
      <c r="E38" s="526"/>
      <c r="F38" s="527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spans="1:18" ht="11.25" hidden="1">
      <c r="A39" s="547"/>
      <c r="B39" s="186"/>
      <c r="C39" s="187"/>
      <c r="D39" s="528"/>
      <c r="E39" s="529"/>
      <c r="F39" s="53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18" ht="11.25" hidden="1">
      <c r="A40" s="547" t="str">
        <f>IF(L40=0,"☐","☑")</f>
        <v>☐</v>
      </c>
      <c r="B40" s="184" t="s">
        <v>39</v>
      </c>
      <c r="C40" s="188"/>
      <c r="D40" s="525">
        <v>9720</v>
      </c>
      <c r="E40" s="526"/>
      <c r="F40" s="527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1:18" ht="12" hidden="1" thickBot="1">
      <c r="A41" s="555"/>
      <c r="B41" s="191"/>
      <c r="C41" s="192"/>
      <c r="D41" s="531"/>
      <c r="E41" s="532"/>
      <c r="F41" s="533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18" ht="11.25" hidden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18" ht="11.25" hidden="1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1:18" ht="15.75" customHeight="1" hidden="1">
      <c r="A44" s="193" t="s">
        <v>3</v>
      </c>
      <c r="B44" s="193" t="s">
        <v>27</v>
      </c>
      <c r="C44" s="193" t="s">
        <v>80</v>
      </c>
      <c r="D44" s="193" t="s">
        <v>9</v>
      </c>
      <c r="E44" s="193" t="s">
        <v>30</v>
      </c>
      <c r="F44" s="193" t="s">
        <v>144</v>
      </c>
      <c r="G44" s="193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1:18" ht="15.75" customHeight="1" hidden="1">
      <c r="A45" s="193" t="s">
        <v>4</v>
      </c>
      <c r="B45" s="193" t="s">
        <v>28</v>
      </c>
      <c r="C45" s="193" t="s">
        <v>115</v>
      </c>
      <c r="D45" s="193" t="s">
        <v>29</v>
      </c>
      <c r="E45" s="193" t="s">
        <v>31</v>
      </c>
      <c r="F45" s="193" t="s">
        <v>146</v>
      </c>
      <c r="G45" s="193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1:18" ht="15.75" customHeight="1" hidden="1">
      <c r="A46" s="193" t="s">
        <v>5</v>
      </c>
      <c r="B46" s="85"/>
      <c r="C46" s="85"/>
      <c r="D46" s="85"/>
      <c r="E46" s="85"/>
      <c r="F46" s="193"/>
      <c r="G46" s="193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</row>
    <row r="47" spans="1:18" ht="15.75" customHeight="1" hidden="1">
      <c r="A47" s="193" t="s">
        <v>6</v>
      </c>
      <c r="B47" s="85"/>
      <c r="C47" s="85"/>
      <c r="D47" s="85"/>
      <c r="E47" s="85"/>
      <c r="F47" s="193"/>
      <c r="G47" s="193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</row>
    <row r="48" spans="1:18" ht="15.75" customHeight="1" hidden="1">
      <c r="A48" s="193" t="s">
        <v>7</v>
      </c>
      <c r="B48" s="85"/>
      <c r="C48" s="85"/>
      <c r="D48" s="85"/>
      <c r="E48" s="85"/>
      <c r="F48" s="193"/>
      <c r="G48" s="193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</row>
    <row r="49" spans="1:18" ht="15.75" customHeight="1" hidden="1">
      <c r="A49" s="85"/>
      <c r="B49" s="85"/>
      <c r="C49" s="85"/>
      <c r="D49" s="85"/>
      <c r="E49" s="85"/>
      <c r="F49" s="85"/>
      <c r="G49" s="193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</row>
    <row r="50" spans="1:18" ht="15.75" customHeight="1" hidden="1">
      <c r="A50" s="85"/>
      <c r="B50" s="85"/>
      <c r="C50" s="85"/>
      <c r="D50" s="85"/>
      <c r="E50" s="85"/>
      <c r="F50" s="85"/>
      <c r="G50" s="193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</row>
    <row r="51" spans="1:18" ht="15.75" customHeight="1" hidden="1">
      <c r="A51" s="193" t="s">
        <v>137</v>
      </c>
      <c r="B51" s="142"/>
      <c r="C51" s="142"/>
      <c r="D51" s="142"/>
      <c r="E51" s="142"/>
      <c r="F51" s="85"/>
      <c r="G51" s="85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</row>
    <row r="52" spans="1:18" ht="15.75" customHeight="1" hidden="1">
      <c r="A52" s="193" t="s">
        <v>44</v>
      </c>
      <c r="B52" s="142"/>
      <c r="C52" s="142"/>
      <c r="D52" s="142"/>
      <c r="E52" s="142"/>
      <c r="F52" s="85"/>
      <c r="G52" s="85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</row>
    <row r="53" spans="1:18" ht="15.75" customHeight="1" hidden="1">
      <c r="A53" s="193" t="s">
        <v>45</v>
      </c>
      <c r="B53" s="142"/>
      <c r="C53" s="142"/>
      <c r="D53" s="154"/>
      <c r="E53" s="142" t="s">
        <v>53</v>
      </c>
      <c r="F53" s="194"/>
      <c r="G53" s="194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</row>
    <row r="54" spans="1:18" ht="15.75" customHeight="1" hidden="1">
      <c r="A54" s="193" t="s">
        <v>46</v>
      </c>
      <c r="B54" s="102"/>
      <c r="C54" s="102"/>
      <c r="D54" s="125"/>
      <c r="E54" s="142" t="s">
        <v>54</v>
      </c>
      <c r="F54" s="195"/>
      <c r="G54" s="194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</row>
    <row r="55" spans="1:18" ht="15.75" customHeight="1" hidden="1">
      <c r="A55" s="155"/>
      <c r="B55" s="102"/>
      <c r="C55" s="102"/>
      <c r="D55" s="125"/>
      <c r="E55" s="142" t="s">
        <v>55</v>
      </c>
      <c r="F55" s="194"/>
      <c r="G55" s="194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</row>
    <row r="56" spans="2:18" ht="15.75" customHeight="1" hidden="1">
      <c r="B56" s="155"/>
      <c r="C56" s="155"/>
      <c r="D56" s="155"/>
      <c r="E56" s="142"/>
      <c r="F56" s="196"/>
      <c r="G56" s="196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</row>
    <row r="57" spans="1:18" ht="15.75" customHeight="1" hidden="1">
      <c r="A57" s="193" t="s">
        <v>47</v>
      </c>
      <c r="B57" s="102"/>
      <c r="C57" s="102"/>
      <c r="D57" s="125"/>
      <c r="E57" s="142"/>
      <c r="F57" s="194"/>
      <c r="G57" s="194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</row>
    <row r="58" spans="1:18" ht="15.75" customHeight="1" hidden="1">
      <c r="A58" s="193" t="s">
        <v>48</v>
      </c>
      <c r="B58" s="102"/>
      <c r="C58" s="102"/>
      <c r="D58" s="125"/>
      <c r="E58" s="193" t="s">
        <v>56</v>
      </c>
      <c r="F58" s="194"/>
      <c r="G58" s="194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1:18" ht="15.75" customHeight="1" hidden="1">
      <c r="A59" s="193" t="s">
        <v>49</v>
      </c>
      <c r="B59" s="102"/>
      <c r="C59" s="102"/>
      <c r="D59" s="125"/>
      <c r="E59" s="193" t="s">
        <v>57</v>
      </c>
      <c r="F59" s="194"/>
      <c r="G59" s="194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</row>
    <row r="60" spans="1:18" ht="15.75" customHeight="1" hidden="1">
      <c r="A60" s="193" t="s">
        <v>50</v>
      </c>
      <c r="B60" s="102"/>
      <c r="C60" s="102"/>
      <c r="D60" s="125"/>
      <c r="E60" s="193" t="s">
        <v>52</v>
      </c>
      <c r="F60" s="194"/>
      <c r="G60" s="194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</row>
    <row r="61" spans="1:18" ht="15.75" customHeight="1" hidden="1">
      <c r="A61" s="193" t="s">
        <v>51</v>
      </c>
      <c r="B61" s="102"/>
      <c r="C61" s="102"/>
      <c r="D61" s="125"/>
      <c r="E61" s="154"/>
      <c r="F61" s="194"/>
      <c r="G61" s="194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</row>
    <row r="62" spans="1:18" ht="15.75" customHeight="1" hidden="1">
      <c r="A62" s="193" t="s">
        <v>52</v>
      </c>
      <c r="B62" s="102"/>
      <c r="C62" s="102"/>
      <c r="D62" s="125"/>
      <c r="E62" s="197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170"/>
      <c r="R62" s="170"/>
    </row>
    <row r="63" spans="1:18" ht="15.75" customHeight="1" hidden="1">
      <c r="A63" s="169"/>
      <c r="B63" s="102"/>
      <c r="C63" s="170"/>
      <c r="D63" s="170"/>
      <c r="E63" s="197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170"/>
      <c r="R63" s="170"/>
    </row>
    <row r="64" spans="1:18" ht="15.75" customHeight="1" hidden="1">
      <c r="A64" s="198"/>
      <c r="B64" s="199" t="s">
        <v>148</v>
      </c>
      <c r="C64" s="170"/>
      <c r="D64" s="170"/>
      <c r="E64" s="197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170"/>
      <c r="R64" s="170"/>
    </row>
    <row r="65" spans="1:18" ht="15.75" customHeight="1" hidden="1">
      <c r="A65" s="198"/>
      <c r="B65" s="199" t="s">
        <v>116</v>
      </c>
      <c r="C65" s="170"/>
      <c r="D65" s="170"/>
      <c r="E65" s="197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170"/>
      <c r="R65" s="170"/>
    </row>
    <row r="66" spans="1:18" ht="15.75" customHeight="1" hidden="1">
      <c r="A66" s="198"/>
      <c r="B66" s="199" t="s">
        <v>117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</row>
    <row r="67" spans="1:18" ht="15.75" customHeight="1" hidden="1">
      <c r="A67" s="198"/>
      <c r="B67" s="199" t="s">
        <v>118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</row>
    <row r="68" spans="1:18" ht="15.75" customHeight="1" hidden="1">
      <c r="A68" s="198"/>
      <c r="B68" s="199" t="s">
        <v>119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</row>
    <row r="69" spans="1:18" ht="15.75" customHeight="1" hidden="1">
      <c r="A69" s="198"/>
      <c r="B69" s="199" t="s">
        <v>120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</row>
    <row r="70" spans="1:18" ht="15.75" customHeight="1" hidden="1">
      <c r="A70" s="198"/>
      <c r="B70" s="199" t="s">
        <v>121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</row>
    <row r="71" spans="1:18" ht="15.75" customHeight="1" hidden="1">
      <c r="A71" s="198"/>
      <c r="B71" s="199" t="s">
        <v>122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</row>
    <row r="72" spans="1:18" ht="15.75" customHeight="1" hidden="1">
      <c r="A72" s="198"/>
      <c r="B72" s="199" t="s">
        <v>147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</row>
    <row r="73" spans="1:18" ht="15.75" customHeight="1" hidden="1">
      <c r="A73" s="198"/>
      <c r="B73" s="199" t="s">
        <v>123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</row>
    <row r="74" spans="1:18" ht="15.75" customHeight="1" hidden="1">
      <c r="A74" s="198"/>
      <c r="B74" s="199" t="s">
        <v>124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</row>
    <row r="75" spans="1:18" ht="15.75" customHeight="1" hidden="1">
      <c r="A75" s="198"/>
      <c r="B75" s="199" t="s">
        <v>125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</row>
    <row r="76" spans="1:18" ht="15.75" customHeight="1" hidden="1">
      <c r="A76" s="198"/>
      <c r="B76" s="199" t="s">
        <v>126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</row>
    <row r="77" spans="1:18" ht="15.75" customHeight="1" hidden="1">
      <c r="A77" s="198"/>
      <c r="B77" s="199" t="s">
        <v>127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</row>
    <row r="78" spans="1:18" ht="15.75" customHeight="1" hidden="1">
      <c r="A78" s="198"/>
      <c r="B78" s="199" t="s">
        <v>128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</row>
    <row r="79" spans="1:18" ht="15.75" customHeight="1" hidden="1">
      <c r="A79" s="198"/>
      <c r="B79" s="199" t="s">
        <v>129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</row>
    <row r="80" spans="1:18" ht="15.75" customHeight="1" hidden="1">
      <c r="A80" s="198"/>
      <c r="B80" s="199" t="s">
        <v>155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</row>
    <row r="81" spans="1:18" ht="15.75" customHeight="1" hidden="1">
      <c r="A81" s="198"/>
      <c r="B81" s="199" t="s">
        <v>130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</row>
    <row r="82" spans="1:18" ht="15.75" customHeight="1" hidden="1">
      <c r="A82" s="198"/>
      <c r="B82" s="199" t="s">
        <v>131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</row>
    <row r="83" spans="1:18" ht="14.25" customHeight="1" hidden="1">
      <c r="A83" s="200"/>
      <c r="B83" s="198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</row>
    <row r="84" spans="1:18" ht="11.25" hidden="1">
      <c r="A84" s="200"/>
      <c r="B84" s="201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</row>
    <row r="85" spans="1:18" ht="11.25">
      <c r="A85" s="169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</row>
    <row r="86" spans="1:18" ht="11.25">
      <c r="A86" s="169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</row>
    <row r="87" spans="1:18" ht="11.25">
      <c r="A87" s="169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</row>
    <row r="88" spans="1:18" ht="11.2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</row>
    <row r="89" spans="1:18" ht="11.25">
      <c r="A89" s="169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</row>
    <row r="90" spans="1:18" ht="11.25">
      <c r="A90" s="169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1:18" ht="11.25">
      <c r="A91" s="169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1:18" ht="11.25">
      <c r="A92" s="169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3" spans="1:18" ht="11.25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1:18" ht="11.25">
      <c r="A94" s="169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</row>
    <row r="95" spans="1:18" ht="11.25">
      <c r="A95" s="169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</row>
    <row r="96" spans="1:18" ht="11.25">
      <c r="A96" s="169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</row>
    <row r="97" spans="1:18" ht="11.25">
      <c r="A97" s="169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</row>
    <row r="98" spans="1:18" ht="11.25">
      <c r="A98" s="169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</row>
    <row r="99" spans="1:18" ht="11.25">
      <c r="A99" s="169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</row>
    <row r="100" spans="1:18" ht="11.25">
      <c r="A100" s="169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</row>
    <row r="101" spans="1:18" ht="11.25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</row>
    <row r="102" spans="1:18" ht="11.25">
      <c r="A102" s="169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</row>
    <row r="103" spans="1:18" ht="11.25">
      <c r="A103" s="169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</row>
    <row r="104" spans="1:18" ht="11.25">
      <c r="A104" s="169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</row>
    <row r="105" spans="1:18" ht="11.25">
      <c r="A105" s="169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</row>
  </sheetData>
  <sheetProtection password="DCF7" sheet="1" selectLockedCells="1" selectUnlockedCells="1"/>
  <mergeCells count="54">
    <mergeCell ref="A14:A15"/>
    <mergeCell ref="A17:A18"/>
    <mergeCell ref="B17:C18"/>
    <mergeCell ref="B14:C15"/>
    <mergeCell ref="A40:A41"/>
    <mergeCell ref="B6:B7"/>
    <mergeCell ref="A27:A29"/>
    <mergeCell ref="A32:A33"/>
    <mergeCell ref="A34:A35"/>
    <mergeCell ref="A36:A37"/>
    <mergeCell ref="A38:A39"/>
    <mergeCell ref="A19:A20"/>
    <mergeCell ref="A21:A22"/>
    <mergeCell ref="A23:A24"/>
    <mergeCell ref="A3:A5"/>
    <mergeCell ref="B3:F5"/>
    <mergeCell ref="A8:A9"/>
    <mergeCell ref="A10:A11"/>
    <mergeCell ref="A12:A13"/>
    <mergeCell ref="D12:F13"/>
    <mergeCell ref="D34:F35"/>
    <mergeCell ref="D19:F20"/>
    <mergeCell ref="D21:F22"/>
    <mergeCell ref="D23:F24"/>
    <mergeCell ref="B27:F29"/>
    <mergeCell ref="D32:F33"/>
    <mergeCell ref="B21:C22"/>
    <mergeCell ref="B19:C20"/>
    <mergeCell ref="B23:C24"/>
    <mergeCell ref="D14:F15"/>
    <mergeCell ref="D17:F18"/>
    <mergeCell ref="D8:F9"/>
    <mergeCell ref="D10:F11"/>
    <mergeCell ref="B8:C9"/>
    <mergeCell ref="B12:C13"/>
    <mergeCell ref="B10:C11"/>
    <mergeCell ref="D38:F39"/>
    <mergeCell ref="F62:G62"/>
    <mergeCell ref="H62:K62"/>
    <mergeCell ref="L62:M62"/>
    <mergeCell ref="N62:P62"/>
    <mergeCell ref="F63:G63"/>
    <mergeCell ref="H63:K63"/>
    <mergeCell ref="L63:M63"/>
    <mergeCell ref="N63:P63"/>
    <mergeCell ref="D40:F41"/>
    <mergeCell ref="F64:G64"/>
    <mergeCell ref="H64:K64"/>
    <mergeCell ref="L64:M64"/>
    <mergeCell ref="N64:P64"/>
    <mergeCell ref="F65:G65"/>
    <mergeCell ref="H65:K65"/>
    <mergeCell ref="L65:M65"/>
    <mergeCell ref="N65:P6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cmaj-02</dc:creator>
  <cp:keywords/>
  <dc:description/>
  <cp:lastModifiedBy>-</cp:lastModifiedBy>
  <cp:lastPrinted>2019-05-02T08:14:59Z</cp:lastPrinted>
  <dcterms:created xsi:type="dcterms:W3CDTF">2016-12-02T06:57:57Z</dcterms:created>
  <dcterms:modified xsi:type="dcterms:W3CDTF">2019-05-02T08:18:47Z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